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anorge.sharepoint.com/sites/okonomi/Shared Documents/Regnskap/Resultat 2025/"/>
    </mc:Choice>
  </mc:AlternateContent>
  <xr:revisionPtr revIDLastSave="759" documentId="13_ncr:1_{82572A16-3CA2-46E7-9530-A3EB02C85A95}" xr6:coauthVersionLast="47" xr6:coauthVersionMax="47" xr10:uidLastSave="{7DEDB6B3-95FB-4175-98DB-50EABAD30861}"/>
  <bookViews>
    <workbookView xWindow="-90" yWindow="0" windowWidth="17380" windowHeight="13770" tabRatio="768" xr2:uid="{00000000-000D-0000-FFFF-FFFF00000000}"/>
  </bookViews>
  <sheets>
    <sheet name="Summert" sheetId="1" r:id="rId1"/>
    <sheet name="Områder" sheetId="19" r:id="rId2"/>
    <sheet name="Litteratur" sheetId="14" r:id="rId3"/>
    <sheet name="Drift Utg." sheetId="21" r:id="rId4"/>
    <sheet name="Leder" sheetId="4" r:id="rId5"/>
    <sheet name="Nestleder" sheetId="28" r:id="rId6"/>
    <sheet name="Sekretær" sheetId="6" r:id="rId7"/>
    <sheet name="Vara Sekretær" sheetId="7" r:id="rId8"/>
    <sheet name="Kasserer" sheetId="8" r:id="rId9"/>
    <sheet name="Vara Kasserer" sheetId="9" r:id="rId10"/>
    <sheet name="Delegat" sheetId="10" r:id="rId11"/>
    <sheet name="Vara Delegat" sheetId="11" r:id="rId12"/>
    <sheet name="Telefon" sheetId="16" r:id="rId13"/>
    <sheet name="Web" sheetId="15" r:id="rId14"/>
    <sheet name="Oversettelse" sheetId="20" r:id="rId15"/>
    <sheet name="FU" sheetId="13" r:id="rId16"/>
    <sheet name="Læreservicedag" sheetId="17" r:id="rId17"/>
    <sheet name="OR Koor. 1" sheetId="31" r:id="rId18"/>
    <sheet name="OR Koor. 2" sheetId="32" r:id="rId19"/>
    <sheet name="ECCNA" sheetId="34" r:id="rId20"/>
    <sheet name="VIPPS NA Regionen" sheetId="33" r:id="rId21"/>
    <sheet name="Uforutsette utgifter" sheetId="35" r:id="rId22"/>
    <sheet name="AdHoc Revisjon " sheetId="18" r:id="rId23"/>
    <sheet name="Mal Kort" sheetId="29" r:id="rId24"/>
    <sheet name="Mal Lang" sheetId="30" r:id="rId25"/>
  </sheets>
  <definedNames>
    <definedName name="_xlnm.Print_Area" localSheetId="22">'AdHoc Revisjon '!$A$1:$D$30</definedName>
    <definedName name="_xlnm.Print_Area" localSheetId="10">Delegat!$A$1:$D$40</definedName>
    <definedName name="_xlnm.Print_Area" localSheetId="3">'Drift Utg.'!$A$1:$D$30</definedName>
    <definedName name="_xlnm.Print_Area" localSheetId="15">FU!$A$1:$D$52</definedName>
    <definedName name="_xlnm.Print_Area" localSheetId="8">Kasserer!$A$1:$D$30</definedName>
    <definedName name="_xlnm.Print_Area" localSheetId="4">Leder!$A$1:$D$30</definedName>
    <definedName name="_xlnm.Print_Area" localSheetId="2">Litteratur!$A$1:$D$30</definedName>
    <definedName name="_xlnm.Print_Area" localSheetId="16">Læreservicedag!$A$1:$D$29</definedName>
    <definedName name="_xlnm.Print_Area" localSheetId="5">Nestleder!$A$1:$D$30</definedName>
    <definedName name="_xlnm.Print_Area" localSheetId="1">Områder!$A$1:$D$30</definedName>
    <definedName name="_xlnm.Print_Area" localSheetId="14">Oversettelse!$A$1:$D$30</definedName>
    <definedName name="_xlnm.Print_Area" localSheetId="6">Sekretær!$A$1:$D$30</definedName>
    <definedName name="_xlnm.Print_Area" localSheetId="0">Summert!$A$1:$D$30</definedName>
    <definedName name="_xlnm.Print_Area" localSheetId="12">Telefon!$A$1:$D$30</definedName>
    <definedName name="_xlnm.Print_Area" localSheetId="11">'Vara Delegat'!$A$1:$D$35</definedName>
    <definedName name="_xlnm.Print_Area" localSheetId="9">'Vara Kasserer'!$A$1:$D$30</definedName>
    <definedName name="_xlnm.Print_Area" localSheetId="7">'Vara Sekretær'!$A$1:$D$30</definedName>
    <definedName name="_xlnm.Print_Area" localSheetId="13">Web!$A$1:$D$30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G39" i="30"/>
  <c r="G30" i="29"/>
  <c r="G30" i="18"/>
  <c r="G30" i="17"/>
  <c r="E37" i="13"/>
  <c r="G37" i="13"/>
  <c r="G38" i="13"/>
  <c r="D37" i="13"/>
  <c r="B16" i="13"/>
  <c r="B37" i="13"/>
  <c r="D38" i="13"/>
  <c r="G39" i="13"/>
  <c r="E28" i="16"/>
  <c r="G29" i="16"/>
  <c r="G30" i="16"/>
  <c r="G30" i="28"/>
  <c r="G28" i="19"/>
  <c r="G29" i="19"/>
  <c r="G30" i="19"/>
  <c r="G30" i="35"/>
  <c r="G25" i="1"/>
  <c r="E25" i="1"/>
  <c r="D25" i="1"/>
  <c r="D24" i="1"/>
  <c r="G30" i="33"/>
  <c r="G30" i="4"/>
  <c r="K28" i="1"/>
  <c r="K29" i="1" s="1"/>
  <c r="K30" i="1" s="1"/>
  <c r="I28" i="1"/>
  <c r="K28" i="16"/>
  <c r="I28" i="16"/>
  <c r="K29" i="16"/>
  <c r="G39" i="10"/>
  <c r="E37" i="11"/>
  <c r="G38" i="11"/>
  <c r="B37" i="11"/>
  <c r="D38" i="11"/>
  <c r="G39" i="11"/>
  <c r="G30" i="7"/>
  <c r="B28" i="6"/>
  <c r="D29" i="6"/>
  <c r="E28" i="6"/>
  <c r="G29" i="6"/>
  <c r="G30" i="6"/>
  <c r="E28" i="9"/>
  <c r="G29" i="9"/>
  <c r="G30" i="9"/>
  <c r="B28" i="8"/>
  <c r="D29" i="8"/>
  <c r="G30" i="8"/>
  <c r="E4" i="8"/>
  <c r="C11" i="11"/>
  <c r="C11" i="10"/>
  <c r="B28" i="34"/>
  <c r="B25" i="1"/>
  <c r="G28" i="35"/>
  <c r="E28" i="35"/>
  <c r="G29" i="35"/>
  <c r="D28" i="35"/>
  <c r="B28" i="35"/>
  <c r="D29" i="35"/>
  <c r="B28" i="20"/>
  <c r="C17" i="20"/>
  <c r="C12" i="20"/>
  <c r="C7" i="20"/>
  <c r="C33" i="31"/>
  <c r="C25" i="31"/>
  <c r="C17" i="31"/>
  <c r="C9" i="31"/>
  <c r="G37" i="31"/>
  <c r="E37" i="31"/>
  <c r="G38" i="31" s="1"/>
  <c r="G39" i="31" s="1"/>
  <c r="D37" i="31"/>
  <c r="B37" i="31"/>
  <c r="B21" i="1"/>
  <c r="C16" i="13"/>
  <c r="D38" i="31"/>
  <c r="G28" i="34"/>
  <c r="E28" i="34"/>
  <c r="G29" i="34" s="1"/>
  <c r="G30" i="34" s="1"/>
  <c r="D28" i="34"/>
  <c r="D23" i="1"/>
  <c r="B23" i="1"/>
  <c r="B28" i="17"/>
  <c r="D28" i="17"/>
  <c r="G23" i="1"/>
  <c r="D29" i="17"/>
  <c r="D29" i="34"/>
  <c r="G28" i="33"/>
  <c r="G24" i="1"/>
  <c r="E24" i="1"/>
  <c r="B24" i="1"/>
  <c r="G29" i="33"/>
  <c r="E28" i="33"/>
  <c r="D28" i="33"/>
  <c r="D29" i="33"/>
  <c r="B28" i="33"/>
  <c r="C32" i="13"/>
  <c r="C27" i="13"/>
  <c r="C23" i="13"/>
  <c r="G22" i="1"/>
  <c r="D22" i="1"/>
  <c r="G28" i="32"/>
  <c r="E28" i="32"/>
  <c r="E22" i="1" s="1"/>
  <c r="D28" i="32"/>
  <c r="B28" i="32"/>
  <c r="B22" i="1"/>
  <c r="G21" i="1"/>
  <c r="D21" i="1"/>
  <c r="G20" i="1"/>
  <c r="G18" i="1"/>
  <c r="G17" i="1"/>
  <c r="G16" i="1"/>
  <c r="G15" i="1"/>
  <c r="G14" i="1"/>
  <c r="G13" i="1"/>
  <c r="G12" i="1"/>
  <c r="G11" i="1"/>
  <c r="G9" i="1"/>
  <c r="G7" i="1"/>
  <c r="G5" i="1"/>
  <c r="E20" i="1"/>
  <c r="E18" i="1"/>
  <c r="E16" i="1"/>
  <c r="E15" i="1"/>
  <c r="E37" i="10"/>
  <c r="E14" i="1"/>
  <c r="E13" i="1"/>
  <c r="E28" i="8"/>
  <c r="E12" i="1"/>
  <c r="E28" i="7"/>
  <c r="E11" i="1"/>
  <c r="E28" i="28"/>
  <c r="E9" i="1"/>
  <c r="E5" i="1"/>
  <c r="D18" i="1"/>
  <c r="D17" i="1"/>
  <c r="D16" i="1"/>
  <c r="D15" i="1"/>
  <c r="D14" i="1"/>
  <c r="D13" i="1"/>
  <c r="D11" i="1"/>
  <c r="D9" i="1"/>
  <c r="D7" i="1"/>
  <c r="B5" i="1"/>
  <c r="G29" i="18"/>
  <c r="G28" i="18"/>
  <c r="E28" i="18"/>
  <c r="D28" i="18"/>
  <c r="D29" i="18"/>
  <c r="B28" i="18"/>
  <c r="G28" i="17"/>
  <c r="G29" i="17"/>
  <c r="E28" i="17"/>
  <c r="D20" i="1"/>
  <c r="B20" i="1"/>
  <c r="G28" i="20"/>
  <c r="E28" i="20"/>
  <c r="G29" i="20" s="1"/>
  <c r="G30" i="20" s="1"/>
  <c r="D28" i="20"/>
  <c r="B18" i="1"/>
  <c r="G28" i="16"/>
  <c r="D28" i="16"/>
  <c r="B28" i="16"/>
  <c r="B16" i="1"/>
  <c r="G28" i="15"/>
  <c r="E28" i="15"/>
  <c r="G29" i="15" s="1"/>
  <c r="G30" i="15" s="1"/>
  <c r="D28" i="15"/>
  <c r="B28" i="15"/>
  <c r="B17" i="1"/>
  <c r="G28" i="14"/>
  <c r="G6" i="1" s="1"/>
  <c r="E28" i="14"/>
  <c r="E6" i="1" s="1"/>
  <c r="B28" i="14"/>
  <c r="E19" i="1"/>
  <c r="D19" i="1"/>
  <c r="B19" i="1"/>
  <c r="B37" i="30"/>
  <c r="G37" i="11"/>
  <c r="D37" i="11"/>
  <c r="G37" i="10"/>
  <c r="G38" i="10"/>
  <c r="D37" i="10"/>
  <c r="B37" i="10"/>
  <c r="B14" i="1"/>
  <c r="G37" i="30"/>
  <c r="E37" i="30"/>
  <c r="D37" i="30"/>
  <c r="G28" i="9"/>
  <c r="D28" i="9"/>
  <c r="B28" i="9"/>
  <c r="B13" i="1"/>
  <c r="G29" i="7"/>
  <c r="G28" i="7"/>
  <c r="D28" i="7"/>
  <c r="B28" i="7"/>
  <c r="B11" i="1"/>
  <c r="G28" i="6"/>
  <c r="G10" i="1"/>
  <c r="E10" i="1"/>
  <c r="D28" i="6"/>
  <c r="D10" i="1"/>
  <c r="B10" i="1"/>
  <c r="G29" i="28"/>
  <c r="G28" i="28"/>
  <c r="D28" i="28"/>
  <c r="B28" i="28"/>
  <c r="B9" i="1"/>
  <c r="E28" i="4"/>
  <c r="G29" i="4"/>
  <c r="G28" i="4"/>
  <c r="G8" i="1"/>
  <c r="E8" i="1"/>
  <c r="D28" i="4"/>
  <c r="D8" i="1"/>
  <c r="B28" i="4"/>
  <c r="D29" i="4"/>
  <c r="G28" i="21"/>
  <c r="E28" i="21"/>
  <c r="G29" i="21" s="1"/>
  <c r="G30" i="21" s="1"/>
  <c r="D28" i="21"/>
  <c r="B28" i="21"/>
  <c r="B7" i="1"/>
  <c r="E28" i="19"/>
  <c r="D28" i="19"/>
  <c r="D29" i="19"/>
  <c r="B28" i="19"/>
  <c r="G28" i="29"/>
  <c r="G29" i="29"/>
  <c r="E28" i="29"/>
  <c r="D28" i="29"/>
  <c r="B28" i="29"/>
  <c r="G28" i="8"/>
  <c r="B12" i="1"/>
  <c r="D29" i="15"/>
  <c r="G19" i="1"/>
  <c r="D29" i="21"/>
  <c r="D29" i="9"/>
  <c r="B8" i="1"/>
  <c r="D29" i="28"/>
  <c r="B15" i="1"/>
  <c r="D38" i="10"/>
  <c r="D29" i="20"/>
  <c r="D29" i="32"/>
  <c r="D5" i="1"/>
  <c r="B6" i="1"/>
  <c r="D29" i="7"/>
  <c r="D29" i="16"/>
  <c r="D38" i="30"/>
  <c r="G38" i="30"/>
  <c r="D29" i="29"/>
  <c r="G29" i="8"/>
  <c r="D28" i="8"/>
  <c r="D28" i="14"/>
  <c r="D29" i="14"/>
  <c r="D12" i="1"/>
  <c r="D6" i="1"/>
  <c r="B28" i="1" l="1"/>
  <c r="D28" i="1"/>
  <c r="G28" i="1"/>
  <c r="E23" i="1"/>
  <c r="G29" i="32"/>
  <c r="G30" i="32" s="1"/>
  <c r="E17" i="1"/>
  <c r="E7" i="1"/>
  <c r="G29" i="14"/>
  <c r="G30" i="14" s="1"/>
  <c r="D29" i="1" l="1"/>
  <c r="E28" i="1"/>
  <c r="G29" i="1" s="1"/>
  <c r="G30" i="1" s="1"/>
</calcChain>
</file>

<file path=xl/sharedStrings.xml><?xml version="1.0" encoding="utf-8"?>
<sst xmlns="http://schemas.openxmlformats.org/spreadsheetml/2006/main" count="448" uniqueCount="203">
  <si>
    <t>Budsjett 2025</t>
  </si>
  <si>
    <t>Resultat 2025</t>
  </si>
  <si>
    <t>Bufferkonto 2026</t>
  </si>
  <si>
    <t>Hva</t>
  </si>
  <si>
    <t>UT</t>
  </si>
  <si>
    <t>INN</t>
  </si>
  <si>
    <t>Konto 01.01.25</t>
  </si>
  <si>
    <t>Overføringer fra hovedkonto</t>
  </si>
  <si>
    <t>Bidrag/utgifter fra områder</t>
  </si>
  <si>
    <t>oktober</t>
  </si>
  <si>
    <t xml:space="preserve">Litteratur </t>
  </si>
  <si>
    <t>Driftsutgifter for Region</t>
  </si>
  <si>
    <t>Tilbakeført august</t>
  </si>
  <si>
    <t>Leder</t>
  </si>
  <si>
    <t>Mai</t>
  </si>
  <si>
    <t>Nestleder</t>
  </si>
  <si>
    <t>Sekretær</t>
  </si>
  <si>
    <t>Varasekretær</t>
  </si>
  <si>
    <t>Opptjente renter :-)</t>
  </si>
  <si>
    <t>Kasserer</t>
  </si>
  <si>
    <t>Varakasserer</t>
  </si>
  <si>
    <t>Delegat</t>
  </si>
  <si>
    <t>Varadelegat</t>
  </si>
  <si>
    <t>Telefonkom.</t>
  </si>
  <si>
    <t>Webkom.</t>
  </si>
  <si>
    <t>Oversettelseskom.</t>
  </si>
  <si>
    <t>Fellesskapsutv.kom.</t>
  </si>
  <si>
    <t xml:space="preserve"> </t>
  </si>
  <si>
    <t>Læreservicedag</t>
  </si>
  <si>
    <t>OR koordinator 1</t>
  </si>
  <si>
    <t>OR koordinator 2</t>
  </si>
  <si>
    <t>ECCNA</t>
  </si>
  <si>
    <t>VIPPS NA Regionen 7. Trad</t>
  </si>
  <si>
    <t>Uforutsette utgifter</t>
  </si>
  <si>
    <t>Totalt</t>
  </si>
  <si>
    <t>Resultat</t>
  </si>
  <si>
    <t>Resultat buffer</t>
  </si>
  <si>
    <t>Differanse fra budsjettert overskudd</t>
  </si>
  <si>
    <t>Differanse fra vedtatt buffer</t>
  </si>
  <si>
    <t>Budsjett Områder</t>
  </si>
  <si>
    <t>Område Nord</t>
  </si>
  <si>
    <t>Område Midt</t>
  </si>
  <si>
    <t>Område Øst</t>
  </si>
  <si>
    <t>Område Øst2</t>
  </si>
  <si>
    <t>Område Sør</t>
  </si>
  <si>
    <t>Område Vest</t>
  </si>
  <si>
    <t>NA Outdoor</t>
  </si>
  <si>
    <t>Differanse fra budsjett</t>
  </si>
  <si>
    <t>Budsjett Litteratur</t>
  </si>
  <si>
    <t>Driftinntekt</t>
  </si>
  <si>
    <t>Driftkostnad</t>
  </si>
  <si>
    <t>Finansinntekter</t>
  </si>
  <si>
    <t>Finanskostander</t>
  </si>
  <si>
    <t>Budsjett Driftsutgifter</t>
  </si>
  <si>
    <t>Leie av lokale</t>
  </si>
  <si>
    <t>Mat</t>
  </si>
  <si>
    <t>Retur Bankkort</t>
  </si>
  <si>
    <t>Projector</t>
  </si>
  <si>
    <t>Lambertseter Sokn (2024)</t>
  </si>
  <si>
    <t>Møtemat regionsmøte Sarp (*)</t>
  </si>
  <si>
    <t xml:space="preserve">* minus 90 på vipps :-) </t>
  </si>
  <si>
    <t>Filadelfiakirken Sarpsborg</t>
  </si>
  <si>
    <t>Intrum; Feilbetalt for litteratur</t>
  </si>
  <si>
    <t>Budsjett Leder</t>
  </si>
  <si>
    <t>Transport regionsmøter</t>
  </si>
  <si>
    <t>Budsjett Nestleder</t>
  </si>
  <si>
    <t>Budsjett Sekretær</t>
  </si>
  <si>
    <t>Budsjett Varasekretær</t>
  </si>
  <si>
    <t>Regionsmøter</t>
  </si>
  <si>
    <t>Budsjett kasserer</t>
  </si>
  <si>
    <t>Februarmøtet Sarpsborg</t>
  </si>
  <si>
    <t>Fly/tur retur</t>
  </si>
  <si>
    <t>Tom</t>
  </si>
  <si>
    <t>Flybuss Tur/Retur Harstad-Evenes</t>
  </si>
  <si>
    <t>Tog tur/retur OSL-Oslo S.</t>
  </si>
  <si>
    <t>Kost 2x435</t>
  </si>
  <si>
    <t>Junimøtet Sandefjord*</t>
  </si>
  <si>
    <t>Fly</t>
  </si>
  <si>
    <t>Andre kostnader</t>
  </si>
  <si>
    <t>Jan Tore</t>
  </si>
  <si>
    <t>Oktobermøtet Oslo</t>
  </si>
  <si>
    <t xml:space="preserve">Zoom </t>
  </si>
  <si>
    <t>Budsjett Varakasserer</t>
  </si>
  <si>
    <t>Jan Tore/Sarp</t>
  </si>
  <si>
    <t>BD/Oslo</t>
  </si>
  <si>
    <t>Budsjett Delegat</t>
  </si>
  <si>
    <t>Regionsmøte feb</t>
  </si>
  <si>
    <t>Vinter EDM på Malta</t>
  </si>
  <si>
    <t xml:space="preserve">Flyplass - hotel </t>
  </si>
  <si>
    <t>Hotel</t>
  </si>
  <si>
    <t>Mat diet 6 * 435</t>
  </si>
  <si>
    <t>Lokal trp</t>
  </si>
  <si>
    <t>Regionsmøte Juni</t>
  </si>
  <si>
    <t>Sommer EDM Rotterdam</t>
  </si>
  <si>
    <t>Buss Gardermoen tor</t>
  </si>
  <si>
    <t>Regions møte Oktober</t>
  </si>
  <si>
    <t>Budsjett Varadelegat</t>
  </si>
  <si>
    <t>Forsikring</t>
  </si>
  <si>
    <t>Lokal trp (T/R Malta aiport- Valetta)</t>
  </si>
  <si>
    <t>Budsjett Telefon</t>
  </si>
  <si>
    <t>Resultat Annonsering</t>
  </si>
  <si>
    <t>Administrativt kostnader</t>
  </si>
  <si>
    <t>Telefonutgifter 12x1500</t>
  </si>
  <si>
    <t>Opprinnelig overføring 21.02.22</t>
  </si>
  <si>
    <t>Regionsmøter/rollup banner</t>
  </si>
  <si>
    <t>Annonsering 2022</t>
  </si>
  <si>
    <t>Annonsering 2023</t>
  </si>
  <si>
    <t>Annonsering 2024 (januar)</t>
  </si>
  <si>
    <t>Annonsering 2025</t>
  </si>
  <si>
    <t>Tilbakeført hovedkonto NA Regionen 2025</t>
  </si>
  <si>
    <t/>
  </si>
  <si>
    <t>Resultat annonsering</t>
  </si>
  <si>
    <t>Budsjett Web</t>
  </si>
  <si>
    <t>Komitemøter</t>
  </si>
  <si>
    <t>Webutvikling/Drift</t>
  </si>
  <si>
    <t>Webtjenester</t>
  </si>
  <si>
    <t>Domene/Webhotell</t>
  </si>
  <si>
    <t>Kundan Pluss AS</t>
  </si>
  <si>
    <t>Netbox C/O Webcraft AS</t>
  </si>
  <si>
    <t>Reiseutgifter</t>
  </si>
  <si>
    <t>Zoom abb (avsluttet)</t>
  </si>
  <si>
    <t>Budsjett Oversettelse</t>
  </si>
  <si>
    <t>Regionsmøte februar 2025</t>
  </si>
  <si>
    <t>Reise</t>
  </si>
  <si>
    <t>Overnatting</t>
  </si>
  <si>
    <t>Diett x 2</t>
  </si>
  <si>
    <t>Regionsmøte juni  2025</t>
  </si>
  <si>
    <t>Regionsmøte oktober 2025</t>
  </si>
  <si>
    <t>Abonnement Adope Export</t>
  </si>
  <si>
    <t>Officepakken</t>
  </si>
  <si>
    <t>|</t>
  </si>
  <si>
    <t>Budsjett FU</t>
  </si>
  <si>
    <t>Regionmøter</t>
  </si>
  <si>
    <t>Reiseutgifter (februarmøte) Leder</t>
  </si>
  <si>
    <t>Reiseutgifter (februarmøte) Nestledereder</t>
  </si>
  <si>
    <t>Reiseutgifter (oktober-møte) Leder</t>
  </si>
  <si>
    <t>Diett (oktober-møte) Leder</t>
  </si>
  <si>
    <t>Reiseutgifter (oktober-møte) Nestleder</t>
  </si>
  <si>
    <t>Diett (oktober-møte) Nestleder</t>
  </si>
  <si>
    <t>Flybilletter (juni-møte) Leder</t>
  </si>
  <si>
    <t>Flybillett for Leder Regionmøte juni 2026</t>
  </si>
  <si>
    <t>Flybilletter (juni-møte) Nestleder</t>
  </si>
  <si>
    <t>Hotell (juni-møte) (2 rom - leder og nestleder)</t>
  </si>
  <si>
    <t>Reiseutgifter (juni-møte) Leder</t>
  </si>
  <si>
    <t>Reiseregning for Regionsmøte Juni  (Bilag 2)</t>
  </si>
  <si>
    <t>Reiseutgifter (juni-møte) Nestleder</t>
  </si>
  <si>
    <t>Diett (juni-møte) Leder</t>
  </si>
  <si>
    <t>Diett (juni-møte) Nestleder</t>
  </si>
  <si>
    <t xml:space="preserve">Læredag i utland (Berlin) </t>
  </si>
  <si>
    <t>Læredag i utland (Berlin) 1 person</t>
  </si>
  <si>
    <t>Flybillett og parkering (Bilag 1)</t>
  </si>
  <si>
    <t>Flybillett læredag</t>
  </si>
  <si>
    <t>Hotellovernatting</t>
  </si>
  <si>
    <t>Hotellrom læredag</t>
  </si>
  <si>
    <t>Reiseutgifter bil/tog</t>
  </si>
  <si>
    <t>Reiseutgifter læredag - inkl. registrering</t>
  </si>
  <si>
    <t>Diet</t>
  </si>
  <si>
    <t>Diett læredag</t>
  </si>
  <si>
    <t>Sum utgifter læredag</t>
  </si>
  <si>
    <t>Andre utgifter</t>
  </si>
  <si>
    <t>Sum andre utgifter</t>
  </si>
  <si>
    <t>FU oppdrag</t>
  </si>
  <si>
    <t>Workshop regionsmøtet juni</t>
  </si>
  <si>
    <t>Sum utgifter FU oppdrag</t>
  </si>
  <si>
    <t>NA Gjøvik 20 år worshop</t>
  </si>
  <si>
    <t>Workshop område nord-konvent, Bodø</t>
  </si>
  <si>
    <t>Budsjett Læreservicedag</t>
  </si>
  <si>
    <t>Budsjett Koordinator 1</t>
  </si>
  <si>
    <t>Møte Februar</t>
  </si>
  <si>
    <t>bodø - oslo</t>
  </si>
  <si>
    <t>oslo - bodø</t>
  </si>
  <si>
    <t>hotel</t>
  </si>
  <si>
    <t>tog osl - sarp</t>
  </si>
  <si>
    <t>tog sarp - osl</t>
  </si>
  <si>
    <t>kost x 2 dager</t>
  </si>
  <si>
    <t>Møte Juni</t>
  </si>
  <si>
    <t>tog osl - drm</t>
  </si>
  <si>
    <t>tog drm - osl</t>
  </si>
  <si>
    <t>Møte Oktober</t>
  </si>
  <si>
    <t>tog garde - osl</t>
  </si>
  <si>
    <t>tog osl - garde</t>
  </si>
  <si>
    <t>Reise service læredag berlin</t>
  </si>
  <si>
    <t>bodø - berlin</t>
  </si>
  <si>
    <t>berlin - bodø</t>
  </si>
  <si>
    <t>tog Ber - Ber C</t>
  </si>
  <si>
    <t>tog Ber c - Ber</t>
  </si>
  <si>
    <t>Budsjett Koordinator 2</t>
  </si>
  <si>
    <t>Hvis besatt</t>
  </si>
  <si>
    <t>Flybillett regionsmøte oktober</t>
  </si>
  <si>
    <t>Tog til</t>
  </si>
  <si>
    <t>tog retur</t>
  </si>
  <si>
    <t xml:space="preserve">Budsjett ECCNA </t>
  </si>
  <si>
    <t xml:space="preserve">* Beslutning regionsmøte juni </t>
  </si>
  <si>
    <t>Reisepenger regionsmøter</t>
  </si>
  <si>
    <t>50 Early birds billetter ECCNA41*</t>
  </si>
  <si>
    <t>Budsjett VIPPS NA Regionen</t>
  </si>
  <si>
    <t>VIPPS</t>
  </si>
  <si>
    <t>Budsjett Uforutsette utgifter</t>
  </si>
  <si>
    <t>Diverse</t>
  </si>
  <si>
    <t>Opptjente renter bufferkonto</t>
  </si>
  <si>
    <t>Budsjett  2024</t>
  </si>
  <si>
    <t>Resultat 2024</t>
  </si>
  <si>
    <t>Budsjett &lt;service&gt;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</si>
</sst>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kr&quot;\ #,##0;[Red]\-&quot;kr&quot;\ #,##0"/>
    <numFmt numFmtId="165" formatCode="&quot;kr&quot;\ #,##0.00;[Red]\-&quot;kr&quot;\ #,##0.00"/>
    <numFmt numFmtId="166" formatCode="_-* #,##0.00_-;\-* #,##0.00_-;_-* &quot;-&quot;??_-;_-@_-"/>
    <numFmt numFmtId="167" formatCode="&quot;kr&quot;\ #,##0;[Red]&quot;kr&quot;\ \-#,##0"/>
    <numFmt numFmtId="168" formatCode="&quot;kr&quot;\ #,##0.00;[Red]&quot;kr&quot;\ \-#,##0.00"/>
    <numFmt numFmtId="169" formatCode="_ &quot;kr&quot;\ * #,##0.00_ ;_ &quot;kr&quot;\ * \-#,##0.00_ ;_ &quot;kr&quot;\ * &quot;-&quot;??_ ;_ @_ "/>
    <numFmt numFmtId="170" formatCode="&quot;kr&quot;\ #,##0.00"/>
    <numFmt numFmtId="171" formatCode="_-&quot;NOK&quot;\ * #,##0.00_-;\-&quot;NOK&quot;\ * #,##0.00_-;_-&quot;NOK&quot;\ * &quot;-&quot;??_-;_-@_-"/>
    <numFmt numFmtId="172" formatCode="#,##0.00\ &quot;Nkr&quot;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trike/>
      <sz val="12"/>
      <color rgb="FF000000"/>
      <name val="Calibri"/>
      <family val="2"/>
      <scheme val="minor"/>
    </font>
    <font>
      <b/>
      <strike/>
      <sz val="12"/>
      <color theme="1"/>
      <name val="Calibri"/>
      <family val="2"/>
      <scheme val="minor"/>
    </font>
    <font>
      <sz val="12"/>
      <color theme="1"/>
      <name val="Aptos"/>
      <family val="2"/>
    </font>
    <font>
      <sz val="12"/>
      <color theme="1"/>
      <name val="Segoe UI"/>
      <family val="2"/>
    </font>
    <font>
      <sz val="16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0"/>
      <color indexed="64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9" fillId="0" borderId="0"/>
    <xf numFmtId="169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6" fillId="0" borderId="0" xfId="0" applyFont="1" applyAlignment="1">
      <alignment vertical="center"/>
    </xf>
    <xf numFmtId="0" fontId="5" fillId="0" borderId="0" xfId="0" applyFont="1"/>
    <xf numFmtId="0" fontId="0" fillId="0" borderId="5" xfId="0" applyBorder="1"/>
    <xf numFmtId="0" fontId="0" fillId="0" borderId="6" xfId="0" applyBorder="1"/>
    <xf numFmtId="0" fontId="3" fillId="0" borderId="3" xfId="0" applyFont="1" applyBorder="1"/>
    <xf numFmtId="0" fontId="3" fillId="0" borderId="4" xfId="0" applyFont="1" applyBorder="1"/>
    <xf numFmtId="0" fontId="3" fillId="2" borderId="1" xfId="0" applyFont="1" applyFill="1" applyBorder="1"/>
    <xf numFmtId="0" fontId="3" fillId="3" borderId="7" xfId="0" applyFont="1" applyFill="1" applyBorder="1"/>
    <xf numFmtId="168" fontId="3" fillId="3" borderId="7" xfId="0" applyNumberFormat="1" applyFont="1" applyFill="1" applyBorder="1"/>
    <xf numFmtId="168" fontId="3" fillId="3" borderId="8" xfId="0" applyNumberFormat="1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0" fontId="3" fillId="0" borderId="12" xfId="0" applyFont="1" applyBorder="1"/>
    <xf numFmtId="0" fontId="3" fillId="0" borderId="13" xfId="0" applyFont="1" applyBorder="1"/>
    <xf numFmtId="0" fontId="3" fillId="3" borderId="14" xfId="0" applyFont="1" applyFill="1" applyBorder="1"/>
    <xf numFmtId="170" fontId="3" fillId="3" borderId="7" xfId="0" applyNumberFormat="1" applyFont="1" applyFill="1" applyBorder="1"/>
    <xf numFmtId="170" fontId="3" fillId="3" borderId="14" xfId="0" applyNumberFormat="1" applyFont="1" applyFill="1" applyBorder="1"/>
    <xf numFmtId="170" fontId="3" fillId="2" borderId="1" xfId="0" applyNumberFormat="1" applyFont="1" applyFill="1" applyBorder="1"/>
    <xf numFmtId="170" fontId="3" fillId="2" borderId="13" xfId="0" applyNumberFormat="1" applyFont="1" applyFill="1" applyBorder="1"/>
    <xf numFmtId="170" fontId="3" fillId="2" borderId="4" xfId="0" applyNumberFormat="1" applyFont="1" applyFill="1" applyBorder="1"/>
    <xf numFmtId="0" fontId="3" fillId="2" borderId="2" xfId="0" applyFont="1" applyFill="1" applyBorder="1"/>
    <xf numFmtId="170" fontId="3" fillId="2" borderId="2" xfId="0" applyNumberFormat="1" applyFont="1" applyFill="1" applyBorder="1"/>
    <xf numFmtId="170" fontId="3" fillId="2" borderId="12" xfId="0" applyNumberFormat="1" applyFont="1" applyFill="1" applyBorder="1"/>
    <xf numFmtId="170" fontId="3" fillId="2" borderId="3" xfId="0" applyNumberFormat="1" applyFont="1" applyFill="1" applyBorder="1"/>
    <xf numFmtId="0" fontId="0" fillId="0" borderId="1" xfId="0" applyBorder="1"/>
    <xf numFmtId="168" fontId="7" fillId="0" borderId="17" xfId="0" applyNumberFormat="1" applyFont="1" applyBorder="1"/>
    <xf numFmtId="169" fontId="3" fillId="2" borderId="1" xfId="5" applyFont="1" applyFill="1" applyBorder="1"/>
    <xf numFmtId="167" fontId="3" fillId="2" borderId="1" xfId="5" applyNumberFormat="1" applyFont="1" applyFill="1" applyBorder="1"/>
    <xf numFmtId="0" fontId="0" fillId="0" borderId="21" xfId="0" applyBorder="1"/>
    <xf numFmtId="0" fontId="0" fillId="0" borderId="24" xfId="0" applyBorder="1"/>
    <xf numFmtId="169" fontId="3" fillId="5" borderId="1" xfId="5" applyFont="1" applyFill="1" applyBorder="1"/>
    <xf numFmtId="0" fontId="7" fillId="0" borderId="2" xfId="0" applyFont="1" applyBorder="1"/>
    <xf numFmtId="0" fontId="0" fillId="2" borderId="21" xfId="0" applyFill="1" applyBorder="1"/>
    <xf numFmtId="0" fontId="10" fillId="0" borderId="2" xfId="0" applyFont="1" applyBorder="1"/>
    <xf numFmtId="0" fontId="3" fillId="2" borderId="21" xfId="0" applyFont="1" applyFill="1" applyBorder="1"/>
    <xf numFmtId="0" fontId="3" fillId="0" borderId="21" xfId="0" applyFont="1" applyBorder="1"/>
    <xf numFmtId="169" fontId="3" fillId="2" borderId="21" xfId="5" applyFont="1" applyFill="1" applyBorder="1"/>
    <xf numFmtId="170" fontId="3" fillId="2" borderId="21" xfId="0" applyNumberFormat="1" applyFont="1" applyFill="1" applyBorder="1"/>
    <xf numFmtId="170" fontId="0" fillId="2" borderId="21" xfId="0" applyNumberFormat="1" applyFill="1" applyBorder="1"/>
    <xf numFmtId="167" fontId="3" fillId="2" borderId="1" xfId="0" applyNumberFormat="1" applyFont="1" applyFill="1" applyBorder="1"/>
    <xf numFmtId="0" fontId="7" fillId="0" borderId="1" xfId="0" applyFont="1" applyBorder="1"/>
    <xf numFmtId="168" fontId="7" fillId="0" borderId="27" xfId="0" applyNumberFormat="1" applyFont="1" applyBorder="1"/>
    <xf numFmtId="168" fontId="7" fillId="0" borderId="15" xfId="0" applyNumberFormat="1" applyFont="1" applyBorder="1"/>
    <xf numFmtId="0" fontId="8" fillId="0" borderId="2" xfId="0" applyFont="1" applyBorder="1"/>
    <xf numFmtId="0" fontId="8" fillId="0" borderId="3" xfId="0" applyFont="1" applyBorder="1"/>
    <xf numFmtId="0" fontId="3" fillId="2" borderId="27" xfId="0" applyFont="1" applyFill="1" applyBorder="1"/>
    <xf numFmtId="0" fontId="5" fillId="0" borderId="12" xfId="0" applyFont="1" applyBorder="1"/>
    <xf numFmtId="170" fontId="5" fillId="0" borderId="13" xfId="0" applyNumberFormat="1" applyFont="1" applyBorder="1"/>
    <xf numFmtId="0" fontId="5" fillId="0" borderId="25" xfId="0" applyFont="1" applyBorder="1"/>
    <xf numFmtId="168" fontId="3" fillId="5" borderId="7" xfId="0" applyNumberFormat="1" applyFont="1" applyFill="1" applyBorder="1"/>
    <xf numFmtId="168" fontId="3" fillId="5" borderId="23" xfId="0" applyNumberFormat="1" applyFont="1" applyFill="1" applyBorder="1"/>
    <xf numFmtId="168" fontId="3" fillId="5" borderId="6" xfId="0" applyNumberFormat="1" applyFont="1" applyFill="1" applyBorder="1"/>
    <xf numFmtId="168" fontId="3" fillId="5" borderId="26" xfId="0" applyNumberFormat="1" applyFont="1" applyFill="1" applyBorder="1"/>
    <xf numFmtId="170" fontId="3" fillId="3" borderId="8" xfId="0" applyNumberFormat="1" applyFont="1" applyFill="1" applyBorder="1"/>
    <xf numFmtId="0" fontId="3" fillId="0" borderId="6" xfId="0" applyFont="1" applyBorder="1"/>
    <xf numFmtId="170" fontId="3" fillId="5" borderId="6" xfId="0" applyNumberFormat="1" applyFont="1" applyFill="1" applyBorder="1"/>
    <xf numFmtId="0" fontId="3" fillId="5" borderId="6" xfId="0" applyFont="1" applyFill="1" applyBorder="1"/>
    <xf numFmtId="170" fontId="3" fillId="2" borderId="6" xfId="0" applyNumberFormat="1" applyFont="1" applyFill="1" applyBorder="1"/>
    <xf numFmtId="170" fontId="3" fillId="0" borderId="6" xfId="0" applyNumberFormat="1" applyFont="1" applyBorder="1"/>
    <xf numFmtId="0" fontId="3" fillId="0" borderId="24" xfId="0" applyFont="1" applyBorder="1"/>
    <xf numFmtId="170" fontId="7" fillId="0" borderId="13" xfId="0" applyNumberFormat="1" applyFont="1" applyBorder="1"/>
    <xf numFmtId="0" fontId="7" fillId="0" borderId="25" xfId="0" applyFont="1" applyBorder="1"/>
    <xf numFmtId="0" fontId="3" fillId="0" borderId="5" xfId="0" applyFont="1" applyBorder="1"/>
    <xf numFmtId="0" fontId="3" fillId="0" borderId="26" xfId="0" applyFont="1" applyBorder="1"/>
    <xf numFmtId="0" fontId="7" fillId="0" borderId="12" xfId="0" applyFont="1" applyBorder="1"/>
    <xf numFmtId="0" fontId="3" fillId="0" borderId="16" xfId="0" applyFont="1" applyBorder="1"/>
    <xf numFmtId="0" fontId="11" fillId="0" borderId="2" xfId="1" applyFont="1" applyBorder="1"/>
    <xf numFmtId="170" fontId="7" fillId="0" borderId="2" xfId="0" applyNumberFormat="1" applyFont="1" applyBorder="1"/>
    <xf numFmtId="0" fontId="7" fillId="0" borderId="15" xfId="0" applyFont="1" applyBorder="1"/>
    <xf numFmtId="170" fontId="3" fillId="2" borderId="28" xfId="0" applyNumberFormat="1" applyFont="1" applyFill="1" applyBorder="1"/>
    <xf numFmtId="170" fontId="7" fillId="5" borderId="21" xfId="0" applyNumberFormat="1" applyFont="1" applyFill="1" applyBorder="1"/>
    <xf numFmtId="170" fontId="7" fillId="2" borderId="21" xfId="0" applyNumberFormat="1" applyFont="1" applyFill="1" applyBorder="1"/>
    <xf numFmtId="170" fontId="7" fillId="5" borderId="28" xfId="0" applyNumberFormat="1" applyFont="1" applyFill="1" applyBorder="1"/>
    <xf numFmtId="170" fontId="3" fillId="5" borderId="22" xfId="0" applyNumberFormat="1" applyFont="1" applyFill="1" applyBorder="1"/>
    <xf numFmtId="170" fontId="3" fillId="5" borderId="21" xfId="0" applyNumberFormat="1" applyFont="1" applyFill="1" applyBorder="1"/>
    <xf numFmtId="170" fontId="12" fillId="2" borderId="21" xfId="0" applyNumberFormat="1" applyFont="1" applyFill="1" applyBorder="1"/>
    <xf numFmtId="0" fontId="3" fillId="0" borderId="0" xfId="0" applyFont="1"/>
    <xf numFmtId="0" fontId="2" fillId="0" borderId="12" xfId="1" applyBorder="1"/>
    <xf numFmtId="0" fontId="2" fillId="0" borderId="2" xfId="1" applyBorder="1"/>
    <xf numFmtId="0" fontId="0" fillId="0" borderId="0" xfId="0" applyAlignment="1">
      <alignment horizontal="right"/>
    </xf>
    <xf numFmtId="0" fontId="8" fillId="0" borderId="21" xfId="0" applyFont="1" applyBorder="1"/>
    <xf numFmtId="170" fontId="3" fillId="2" borderId="29" xfId="0" applyNumberFormat="1" applyFont="1" applyFill="1" applyBorder="1"/>
    <xf numFmtId="0" fontId="8" fillId="0" borderId="1" xfId="0" applyFont="1" applyBorder="1"/>
    <xf numFmtId="0" fontId="5" fillId="0" borderId="1" xfId="0" applyFont="1" applyBorder="1"/>
    <xf numFmtId="0" fontId="7" fillId="0" borderId="21" xfId="0" applyFont="1" applyBorder="1"/>
    <xf numFmtId="170" fontId="3" fillId="2" borderId="30" xfId="0" applyNumberFormat="1" applyFont="1" applyFill="1" applyBorder="1"/>
    <xf numFmtId="0" fontId="12" fillId="0" borderId="21" xfId="0" applyFont="1" applyBorder="1"/>
    <xf numFmtId="0" fontId="12" fillId="0" borderId="2" xfId="0" applyFont="1" applyBorder="1"/>
    <xf numFmtId="170" fontId="12" fillId="2" borderId="1" xfId="0" applyNumberFormat="1" applyFont="1" applyFill="1" applyBorder="1"/>
    <xf numFmtId="0" fontId="13" fillId="0" borderId="2" xfId="0" applyFont="1" applyBorder="1"/>
    <xf numFmtId="0" fontId="13" fillId="0" borderId="21" xfId="0" applyFont="1" applyBorder="1"/>
    <xf numFmtId="170" fontId="3" fillId="5" borderId="28" xfId="0" applyNumberFormat="1" applyFont="1" applyFill="1" applyBorder="1"/>
    <xf numFmtId="169" fontId="12" fillId="5" borderId="1" xfId="5" applyFont="1" applyFill="1" applyBorder="1"/>
    <xf numFmtId="0" fontId="0" fillId="0" borderId="0" xfId="0" applyAlignment="1">
      <alignment horizontal="center"/>
    </xf>
    <xf numFmtId="0" fontId="14" fillId="0" borderId="21" xfId="0" applyFont="1" applyBorder="1"/>
    <xf numFmtId="1" fontId="0" fillId="0" borderId="0" xfId="0" applyNumberFormat="1"/>
    <xf numFmtId="0" fontId="10" fillId="0" borderId="21" xfId="0" applyFont="1" applyBorder="1"/>
    <xf numFmtId="0" fontId="15" fillId="0" borderId="0" xfId="0" applyFont="1" applyAlignment="1">
      <alignment vertical="center"/>
    </xf>
    <xf numFmtId="0" fontId="0" fillId="0" borderId="13" xfId="0" applyBorder="1"/>
    <xf numFmtId="170" fontId="3" fillId="2" borderId="31" xfId="0" applyNumberFormat="1" applyFont="1" applyFill="1" applyBorder="1"/>
    <xf numFmtId="170" fontId="3" fillId="2" borderId="32" xfId="0" applyNumberFormat="1" applyFont="1" applyFill="1" applyBorder="1"/>
    <xf numFmtId="0" fontId="16" fillId="0" borderId="0" xfId="0" applyFont="1"/>
    <xf numFmtId="170" fontId="7" fillId="0" borderId="1" xfId="0" applyNumberFormat="1" applyFont="1" applyBorder="1"/>
    <xf numFmtId="0" fontId="7" fillId="0" borderId="13" xfId="0" applyFont="1" applyBorder="1"/>
    <xf numFmtId="0" fontId="7" fillId="0" borderId="4" xfId="0" applyFont="1" applyBorder="1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17" fillId="0" borderId="0" xfId="0" applyFont="1" applyAlignment="1">
      <alignment vertical="center"/>
    </xf>
    <xf numFmtId="0" fontId="10" fillId="0" borderId="1" xfId="0" applyFont="1" applyBorder="1"/>
    <xf numFmtId="0" fontId="10" fillId="0" borderId="5" xfId="0" applyFont="1" applyBorder="1"/>
    <xf numFmtId="0" fontId="12" fillId="0" borderId="1" xfId="0" applyFont="1" applyBorder="1"/>
    <xf numFmtId="168" fontId="12" fillId="3" borderId="7" xfId="0" applyNumberFormat="1" applyFont="1" applyFill="1" applyBorder="1"/>
    <xf numFmtId="172" fontId="3" fillId="0" borderId="1" xfId="0" applyNumberFormat="1" applyFont="1" applyBorder="1"/>
    <xf numFmtId="0" fontId="6" fillId="0" borderId="18" xfId="0" applyFont="1" applyBorder="1" applyAlignment="1">
      <alignment horizontal="center" vertical="center"/>
    </xf>
    <xf numFmtId="165" fontId="18" fillId="0" borderId="6" xfId="0" applyNumberFormat="1" applyFont="1" applyBorder="1"/>
    <xf numFmtId="0" fontId="6" fillId="0" borderId="33" xfId="0" applyFont="1" applyBorder="1" applyAlignment="1">
      <alignment vertical="center"/>
    </xf>
    <xf numFmtId="0" fontId="3" fillId="0" borderId="15" xfId="0" applyFont="1" applyBorder="1"/>
    <xf numFmtId="0" fontId="8" fillId="0" borderId="2" xfId="0" applyFont="1" applyBorder="1" applyAlignment="1">
      <alignment horizontal="right"/>
    </xf>
    <xf numFmtId="164" fontId="3" fillId="2" borderId="1" xfId="0" applyNumberFormat="1" applyFont="1" applyFill="1" applyBorder="1"/>
    <xf numFmtId="0" fontId="8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68" fontId="19" fillId="0" borderId="17" xfId="0" applyNumberFormat="1" applyFont="1" applyBorder="1"/>
    <xf numFmtId="0" fontId="3" fillId="0" borderId="1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</cellXfs>
  <cellStyles count="8">
    <cellStyle name="Hyperkobling" xfId="1" builtinId="8"/>
    <cellStyle name="Komma 2" xfId="7" xr:uid="{398B37FF-54E9-400D-A04E-98745FA1EC9D}"/>
    <cellStyle name="Normal" xfId="0" builtinId="0"/>
    <cellStyle name="Normal 2" xfId="2" xr:uid="{00000000-0005-0000-0000-000003000000}"/>
    <cellStyle name="Normal 3" xfId="3" xr:uid="{00000000-0005-0000-0000-000004000000}"/>
    <cellStyle name="Normal 4" xfId="4" xr:uid="{00000000-0005-0000-0000-000005000000}"/>
    <cellStyle name="Valuta" xfId="5" builtinId="4"/>
    <cellStyle name="Valuta 2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6"/>
  <sheetViews>
    <sheetView tabSelected="1" zoomScale="106" zoomScaleNormal="106" workbookViewId="0">
      <selection activeCell="N16" sqref="N16"/>
    </sheetView>
  </sheetViews>
  <sheetFormatPr defaultColWidth="8.85546875" defaultRowHeight="14.45"/>
  <cols>
    <col min="1" max="1" width="32.28515625" customWidth="1"/>
    <col min="2" max="2" width="14.28515625" bestFit="1" customWidth="1"/>
    <col min="3" max="3" width="10.85546875" customWidth="1"/>
    <col min="4" max="4" width="14.85546875" bestFit="1" customWidth="1"/>
    <col min="5" max="5" width="14.28515625" customWidth="1"/>
    <col min="6" max="6" width="11" customWidth="1"/>
    <col min="7" max="7" width="13.140625" bestFit="1" customWidth="1"/>
    <col min="8" max="8" width="43.42578125" bestFit="1" customWidth="1"/>
    <col min="9" max="9" width="12" bestFit="1" customWidth="1"/>
    <col min="10" max="10" width="11.42578125" customWidth="1"/>
    <col min="11" max="11" width="14" bestFit="1" customWidth="1"/>
    <col min="12" max="15" width="11.42578125" customWidth="1"/>
    <col min="16" max="16" width="16.42578125" bestFit="1" customWidth="1"/>
    <col min="17" max="20" width="11.42578125" customWidth="1"/>
    <col min="21" max="21" width="14.5703125" customWidth="1"/>
    <col min="22" max="256" width="11.42578125" customWidth="1"/>
  </cols>
  <sheetData>
    <row r="1" spans="1:21" s="3" customFormat="1" ht="44.25" customHeight="1" thickBot="1">
      <c r="A1" s="131" t="s">
        <v>0</v>
      </c>
      <c r="B1" s="132"/>
      <c r="C1" s="132"/>
      <c r="D1" s="133"/>
      <c r="E1" s="3" t="s">
        <v>1</v>
      </c>
      <c r="H1" s="117" t="s">
        <v>2</v>
      </c>
    </row>
    <row r="2" spans="1:21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  <c r="H2" s="13" t="s">
        <v>3</v>
      </c>
      <c r="I2" s="13" t="s">
        <v>4</v>
      </c>
      <c r="J2" s="14"/>
      <c r="K2" s="15" t="s">
        <v>5</v>
      </c>
    </row>
    <row r="3" spans="1:21" ht="15.6">
      <c r="A3" s="2"/>
      <c r="B3" s="9"/>
      <c r="C3" s="1"/>
      <c r="D3" s="10"/>
      <c r="E3" s="24"/>
      <c r="F3" s="1"/>
      <c r="G3" s="10"/>
      <c r="H3" s="121" t="s">
        <v>6</v>
      </c>
      <c r="I3" s="122"/>
      <c r="J3" s="1"/>
      <c r="K3" s="19">
        <v>82550</v>
      </c>
    </row>
    <row r="4" spans="1:21" ht="15.6">
      <c r="A4" s="2"/>
      <c r="B4" s="9"/>
      <c r="C4" s="1"/>
      <c r="D4" s="11"/>
      <c r="E4" s="24"/>
      <c r="F4" s="1"/>
      <c r="G4" s="11"/>
      <c r="H4" s="123" t="s">
        <v>7</v>
      </c>
      <c r="I4" s="122"/>
      <c r="J4" s="1"/>
      <c r="K4" s="19"/>
    </row>
    <row r="5" spans="1:21" ht="15.6">
      <c r="A5" s="70" t="s">
        <v>8</v>
      </c>
      <c r="B5" s="21">
        <f>Områder!B28</f>
        <v>0</v>
      </c>
      <c r="C5" s="1"/>
      <c r="D5" s="11">
        <f>Områder!D28</f>
        <v>172000</v>
      </c>
      <c r="E5" s="21">
        <f>Områder!E28</f>
        <v>0</v>
      </c>
      <c r="F5" s="1"/>
      <c r="G5" s="11">
        <f>Områder!G28</f>
        <v>208880.43</v>
      </c>
      <c r="H5" s="124" t="s">
        <v>9</v>
      </c>
      <c r="I5" s="122"/>
      <c r="J5" s="1"/>
      <c r="K5" s="19">
        <v>5001</v>
      </c>
    </row>
    <row r="6" spans="1:21" ht="15.6">
      <c r="A6" s="70" t="s">
        <v>10</v>
      </c>
      <c r="B6" s="21">
        <f>Litteratur!B28</f>
        <v>280613</v>
      </c>
      <c r="C6" s="1"/>
      <c r="D6" s="11">
        <f>Litteratur!D28</f>
        <v>368461</v>
      </c>
      <c r="E6" s="21">
        <f>Litteratur!E28</f>
        <v>255250.74</v>
      </c>
      <c r="F6" s="1"/>
      <c r="G6" s="11">
        <f>Litteratur!G28</f>
        <v>307746.45</v>
      </c>
      <c r="H6" s="124" t="s">
        <v>9</v>
      </c>
      <c r="I6" s="122"/>
      <c r="J6" s="1"/>
      <c r="K6" s="19">
        <v>44950</v>
      </c>
    </row>
    <row r="7" spans="1:21" ht="15.6">
      <c r="A7" s="70" t="s">
        <v>11</v>
      </c>
      <c r="B7" s="21">
        <f>'Drift Utg.'!B28</f>
        <v>6250</v>
      </c>
      <c r="C7" s="1"/>
      <c r="D7" s="11">
        <f>'Drift Utg.'!D28</f>
        <v>0</v>
      </c>
      <c r="E7" s="21">
        <f>'Drift Utg.'!E28</f>
        <v>6171.8</v>
      </c>
      <c r="F7" s="1"/>
      <c r="G7" s="11">
        <f>'Drift Utg.'!G28</f>
        <v>295</v>
      </c>
      <c r="H7" s="123" t="s">
        <v>12</v>
      </c>
      <c r="I7" s="122">
        <v>50000</v>
      </c>
      <c r="J7" s="1"/>
      <c r="K7" s="19"/>
    </row>
    <row r="8" spans="1:21" ht="15.6">
      <c r="A8" s="70" t="s">
        <v>13</v>
      </c>
      <c r="B8" s="21">
        <f>Leder!B28</f>
        <v>1500</v>
      </c>
      <c r="C8" s="1"/>
      <c r="D8" s="19">
        <f>Leder!D28</f>
        <v>0</v>
      </c>
      <c r="E8" s="21">
        <f>Leder!E28</f>
        <v>584</v>
      </c>
      <c r="F8" s="1"/>
      <c r="G8" s="19">
        <f>Leder!G28</f>
        <v>0</v>
      </c>
      <c r="H8" s="124" t="s">
        <v>14</v>
      </c>
      <c r="I8" s="122"/>
      <c r="J8" s="1"/>
      <c r="K8" s="19">
        <v>67500</v>
      </c>
    </row>
    <row r="9" spans="1:21" ht="15.6">
      <c r="A9" s="70" t="s">
        <v>15</v>
      </c>
      <c r="B9" s="21">
        <f>Nestleder!B28</f>
        <v>10000</v>
      </c>
      <c r="C9" s="1"/>
      <c r="D9" s="19">
        <f>Nestleder!D28</f>
        <v>0</v>
      </c>
      <c r="E9" s="21">
        <f>Nestleder!E28</f>
        <v>0</v>
      </c>
      <c r="F9" s="1"/>
      <c r="G9" s="19">
        <f>Nestleder!G28</f>
        <v>0</v>
      </c>
      <c r="H9" s="124"/>
      <c r="I9" s="122"/>
      <c r="J9" s="1"/>
      <c r="K9" s="19"/>
    </row>
    <row r="10" spans="1:21" ht="15.6">
      <c r="A10" s="70" t="s">
        <v>16</v>
      </c>
      <c r="B10" s="21">
        <f>Sekretær!B28</f>
        <v>1500</v>
      </c>
      <c r="C10" s="1"/>
      <c r="D10" s="19">
        <f>Sekretær!D28</f>
        <v>0</v>
      </c>
      <c r="E10" s="21">
        <f>Sekretær!E28</f>
        <v>0</v>
      </c>
      <c r="F10" s="1"/>
      <c r="G10" s="19">
        <f>Sekretær!G28</f>
        <v>0</v>
      </c>
      <c r="H10" s="125"/>
      <c r="I10" s="122"/>
      <c r="J10" s="1"/>
      <c r="K10" s="19"/>
    </row>
    <row r="11" spans="1:21" ht="15.6">
      <c r="A11" s="70" t="s">
        <v>17</v>
      </c>
      <c r="B11" s="21">
        <f>'Vara Sekretær'!B28</f>
        <v>10000</v>
      </c>
      <c r="C11" s="1"/>
      <c r="D11" s="19">
        <f>'Vara Sekretær'!D28</f>
        <v>0</v>
      </c>
      <c r="E11" s="21">
        <f>'Vara Sekretær'!E28</f>
        <v>0</v>
      </c>
      <c r="F11" s="1"/>
      <c r="G11" s="19">
        <f>'Vara Sekretær'!G28</f>
        <v>0</v>
      </c>
      <c r="H11" s="126" t="s">
        <v>18</v>
      </c>
      <c r="I11" s="122"/>
      <c r="J11" s="1"/>
      <c r="K11" s="19">
        <v>3859</v>
      </c>
    </row>
    <row r="12" spans="1:21" ht="15.6">
      <c r="A12" s="70" t="s">
        <v>19</v>
      </c>
      <c r="B12" s="21">
        <f>Kasserer!B28</f>
        <v>11440</v>
      </c>
      <c r="C12" s="1"/>
      <c r="D12" s="19">
        <f>Kasserer!D28</f>
        <v>0</v>
      </c>
      <c r="E12" s="21">
        <f>Kasserer!E28</f>
        <v>6566.85</v>
      </c>
      <c r="F12" s="1"/>
      <c r="G12" s="19">
        <f>Kasserer!G28</f>
        <v>0</v>
      </c>
      <c r="H12" s="2"/>
      <c r="I12" s="25"/>
      <c r="J12" s="1"/>
      <c r="K12" s="10"/>
    </row>
    <row r="13" spans="1:21" ht="15.6">
      <c r="A13" s="70" t="s">
        <v>20</v>
      </c>
      <c r="B13" s="21">
        <f>'Vara Kasserer'!B28</f>
        <v>1500</v>
      </c>
      <c r="C13" s="1"/>
      <c r="D13" s="19">
        <f>'Vara Kasserer'!D28</f>
        <v>0</v>
      </c>
      <c r="E13" s="21">
        <f>'Vara Kasserer'!E28</f>
        <v>1145</v>
      </c>
      <c r="F13" s="1"/>
      <c r="G13" s="19">
        <f>'Vara Kasserer'!G28</f>
        <v>0</v>
      </c>
      <c r="H13" s="2"/>
      <c r="I13" s="25"/>
      <c r="J13" s="1"/>
      <c r="K13" s="10"/>
      <c r="L13" s="99"/>
      <c r="M13" s="99"/>
      <c r="N13" s="99"/>
      <c r="O13" s="99"/>
      <c r="P13" s="99"/>
      <c r="Q13" s="99"/>
      <c r="R13" s="99"/>
      <c r="S13" s="99"/>
      <c r="T13" s="99"/>
      <c r="U13" s="99"/>
    </row>
    <row r="14" spans="1:21" ht="15.6">
      <c r="A14" s="70" t="s">
        <v>21</v>
      </c>
      <c r="B14" s="21">
        <f>Delegat!B37</f>
        <v>24633</v>
      </c>
      <c r="C14" s="1"/>
      <c r="D14" s="19">
        <f>Delegat!D37</f>
        <v>0</v>
      </c>
      <c r="E14" s="21">
        <f>Delegat!E37</f>
        <v>28131</v>
      </c>
      <c r="F14" s="1"/>
      <c r="G14" s="19">
        <f>Delegat!G37</f>
        <v>0</v>
      </c>
      <c r="H14" s="2"/>
      <c r="I14" s="25"/>
      <c r="J14" s="1"/>
      <c r="K14" s="10"/>
      <c r="L14" s="99"/>
      <c r="M14" s="99"/>
      <c r="N14" s="99"/>
      <c r="O14" s="99"/>
      <c r="P14" s="99"/>
      <c r="Q14" s="99"/>
      <c r="R14" s="99"/>
      <c r="S14" s="99"/>
      <c r="T14" s="99"/>
      <c r="U14" s="99"/>
    </row>
    <row r="15" spans="1:21" ht="15.6">
      <c r="A15" s="70" t="s">
        <v>22</v>
      </c>
      <c r="B15" s="21">
        <f>'Vara Delegat'!B37</f>
        <v>24220</v>
      </c>
      <c r="C15" s="1"/>
      <c r="D15" s="19">
        <f>'Vara Delegat'!D37</f>
        <v>0</v>
      </c>
      <c r="E15" s="21">
        <f>'Vara Delegat'!E37</f>
        <v>27773.57</v>
      </c>
      <c r="F15" s="1"/>
      <c r="G15" s="19">
        <f>'Vara Delegat'!G37</f>
        <v>0</v>
      </c>
      <c r="H15" s="2"/>
      <c r="I15" s="25"/>
      <c r="J15" s="120"/>
      <c r="K15" s="19"/>
      <c r="L15" s="99"/>
      <c r="M15" s="99"/>
      <c r="N15" s="99"/>
      <c r="O15" s="99"/>
      <c r="P15" s="99"/>
      <c r="Q15" s="99"/>
      <c r="R15" s="99"/>
      <c r="S15" s="99"/>
      <c r="T15" s="99"/>
      <c r="U15" s="99"/>
    </row>
    <row r="16" spans="1:21" ht="15.6">
      <c r="A16" s="70" t="s">
        <v>23</v>
      </c>
      <c r="B16" s="21">
        <f>Telefon!B28</f>
        <v>29000</v>
      </c>
      <c r="C16" s="1"/>
      <c r="D16" s="19">
        <f>Telefon!D28</f>
        <v>0</v>
      </c>
      <c r="E16" s="21">
        <f>Telefon!E28</f>
        <v>12924.579999999998</v>
      </c>
      <c r="F16" s="1"/>
      <c r="G16" s="19">
        <f>Telefon!G28</f>
        <v>0</v>
      </c>
      <c r="H16" s="2"/>
      <c r="I16" s="25"/>
      <c r="J16" s="1"/>
      <c r="K16" s="10"/>
      <c r="L16" s="99"/>
      <c r="M16" s="99"/>
      <c r="N16" s="99"/>
      <c r="O16" s="99"/>
      <c r="P16" s="99"/>
      <c r="Q16" s="99"/>
      <c r="R16" s="99"/>
      <c r="S16" s="99"/>
      <c r="T16" s="99"/>
      <c r="U16" s="99"/>
    </row>
    <row r="17" spans="1:21" ht="15.6">
      <c r="A17" s="70" t="s">
        <v>24</v>
      </c>
      <c r="B17" s="21">
        <f>Web!B28</f>
        <v>20000</v>
      </c>
      <c r="C17" s="1"/>
      <c r="D17" s="19">
        <f>Web!D28</f>
        <v>0</v>
      </c>
      <c r="E17" s="21">
        <f>Web!E28</f>
        <v>17909.5</v>
      </c>
      <c r="F17" s="1"/>
      <c r="G17" s="19">
        <f>Web!G28</f>
        <v>0</v>
      </c>
      <c r="H17" s="2"/>
      <c r="I17" s="25"/>
      <c r="J17" s="1"/>
      <c r="K17" s="10"/>
      <c r="L17" s="99"/>
      <c r="M17" s="99"/>
      <c r="N17" s="99"/>
      <c r="O17" s="99"/>
      <c r="P17" s="99"/>
      <c r="Q17" s="99"/>
      <c r="R17" s="99"/>
      <c r="S17" s="99"/>
      <c r="T17" s="99"/>
      <c r="U17" s="99"/>
    </row>
    <row r="18" spans="1:21" ht="15.6">
      <c r="A18" s="70" t="s">
        <v>25</v>
      </c>
      <c r="B18" s="21">
        <f>Oversettelse!B28</f>
        <v>11659</v>
      </c>
      <c r="C18" s="1"/>
      <c r="D18" s="19">
        <f>Oversettelse!D28</f>
        <v>0</v>
      </c>
      <c r="E18" s="21">
        <f>Oversettelse!E28</f>
        <v>2900</v>
      </c>
      <c r="F18" s="1"/>
      <c r="G18" s="19">
        <f>Oversettelse!G28</f>
        <v>0</v>
      </c>
      <c r="H18" s="2"/>
      <c r="I18" s="25"/>
      <c r="J18" s="1"/>
      <c r="K18" s="10"/>
      <c r="M18" s="99"/>
      <c r="N18" s="99"/>
      <c r="O18" s="99"/>
      <c r="P18" s="99"/>
      <c r="Q18" s="99"/>
      <c r="R18" s="99"/>
      <c r="S18" s="99"/>
      <c r="T18" s="99"/>
      <c r="U18" s="99"/>
    </row>
    <row r="19" spans="1:21" ht="15.6">
      <c r="A19" s="70" t="s">
        <v>26</v>
      </c>
      <c r="B19" s="21">
        <f>FU!B37</f>
        <v>60240</v>
      </c>
      <c r="C19" s="1"/>
      <c r="D19" s="19">
        <f>FU!D37</f>
        <v>0</v>
      </c>
      <c r="E19" s="21">
        <f>FU!E37</f>
        <v>37640.620000000003</v>
      </c>
      <c r="F19" s="1"/>
      <c r="G19" s="19">
        <f>FU!G37</f>
        <v>0</v>
      </c>
      <c r="H19" s="2" t="s">
        <v>27</v>
      </c>
      <c r="I19" s="25"/>
      <c r="J19" s="1"/>
      <c r="K19" s="10"/>
      <c r="L19" s="99"/>
      <c r="M19" s="99"/>
      <c r="N19" s="99"/>
      <c r="O19" s="99"/>
      <c r="P19" s="99"/>
      <c r="Q19" s="99"/>
      <c r="R19" s="99"/>
      <c r="S19" s="99"/>
      <c r="T19" s="99"/>
      <c r="U19" s="99"/>
    </row>
    <row r="20" spans="1:21" ht="15.6">
      <c r="A20" s="82" t="s">
        <v>28</v>
      </c>
      <c r="B20" s="21">
        <f>Læreservicedag!B28</f>
        <v>0</v>
      </c>
      <c r="C20" s="1"/>
      <c r="D20" s="19">
        <f>Læreservicedag!D28</f>
        <v>0</v>
      </c>
      <c r="E20" s="21">
        <f>Læreservicedag!E28</f>
        <v>0</v>
      </c>
      <c r="F20" s="1"/>
      <c r="G20" s="19">
        <f>Læreservicedag!G28</f>
        <v>0</v>
      </c>
      <c r="H20" s="2"/>
      <c r="I20" s="25"/>
      <c r="J20" s="1"/>
      <c r="K20" s="10"/>
      <c r="L20" s="99"/>
      <c r="M20" s="99"/>
      <c r="N20" s="99"/>
      <c r="O20" s="99"/>
      <c r="P20" s="99"/>
      <c r="Q20" s="99"/>
      <c r="R20" s="99"/>
      <c r="S20" s="99"/>
      <c r="T20" s="99"/>
      <c r="U20" s="99"/>
    </row>
    <row r="21" spans="1:21" ht="15.6">
      <c r="A21" s="81" t="s">
        <v>29</v>
      </c>
      <c r="B21" s="21">
        <f>'OR Koor. 1'!B37</f>
        <v>29459</v>
      </c>
      <c r="C21" s="17"/>
      <c r="D21" s="20">
        <f>'OR Koor. 1'!D28</f>
        <v>0</v>
      </c>
      <c r="E21" s="22">
        <f>'OR Koor. 1'!E37</f>
        <v>20000</v>
      </c>
      <c r="F21" s="17"/>
      <c r="G21" s="20">
        <f>'OR Koor. 1'!G28</f>
        <v>0</v>
      </c>
      <c r="H21" s="2"/>
      <c r="I21" s="25"/>
      <c r="J21" s="1"/>
      <c r="K21" s="10"/>
      <c r="L21" s="99"/>
      <c r="M21" s="99"/>
      <c r="N21" s="99"/>
      <c r="O21" s="99"/>
      <c r="P21" s="99"/>
      <c r="Q21" s="99"/>
      <c r="R21" s="99"/>
      <c r="S21" s="99"/>
      <c r="T21" s="99"/>
      <c r="U21" s="99"/>
    </row>
    <row r="22" spans="1:21" ht="15.6">
      <c r="A22" s="82" t="s">
        <v>30</v>
      </c>
      <c r="B22" s="21">
        <f>'OR Koor. 2'!B28</f>
        <v>5000</v>
      </c>
      <c r="C22" s="1"/>
      <c r="D22" s="19">
        <f>'OR Koor. 2'!D28</f>
        <v>0</v>
      </c>
      <c r="E22" s="21">
        <f>'OR Koor. 2'!E28</f>
        <v>2870</v>
      </c>
      <c r="F22" s="1"/>
      <c r="G22" s="19">
        <f>'OR Koor. 2'!G28</f>
        <v>0</v>
      </c>
      <c r="H22" s="2"/>
      <c r="I22" s="25"/>
      <c r="J22" s="1"/>
      <c r="K22" s="10"/>
      <c r="L22" s="99"/>
      <c r="M22" s="99"/>
      <c r="N22" s="99"/>
      <c r="O22" s="99"/>
      <c r="P22" s="99"/>
      <c r="Q22" s="99"/>
      <c r="R22" s="99"/>
      <c r="S22" s="99"/>
      <c r="T22" s="99"/>
      <c r="U22" s="99"/>
    </row>
    <row r="23" spans="1:21" ht="15.6">
      <c r="A23" s="82" t="s">
        <v>31</v>
      </c>
      <c r="B23" s="21">
        <f>ECCNA!B28</f>
        <v>2000</v>
      </c>
      <c r="C23" s="1"/>
      <c r="D23" s="19">
        <f>ECCNA!D28</f>
        <v>0</v>
      </c>
      <c r="E23" s="21">
        <f>ECCNA!E28</f>
        <v>17500</v>
      </c>
      <c r="F23" s="1"/>
      <c r="G23" s="19">
        <f>ECCNA!G28</f>
        <v>0</v>
      </c>
      <c r="H23" s="2"/>
      <c r="I23" s="25"/>
      <c r="J23" s="1"/>
      <c r="K23" s="10"/>
      <c r="L23" s="99"/>
      <c r="M23" s="99"/>
      <c r="N23" s="99"/>
      <c r="O23" s="99"/>
      <c r="P23" s="99"/>
      <c r="Q23" s="99"/>
      <c r="R23" s="99"/>
      <c r="S23" s="99"/>
      <c r="T23" s="99"/>
      <c r="U23" s="99"/>
    </row>
    <row r="24" spans="1:21" ht="15.6">
      <c r="A24" s="82" t="s">
        <v>32</v>
      </c>
      <c r="B24" s="21">
        <f>'VIPPS NA Regionen'!B28</f>
        <v>0</v>
      </c>
      <c r="C24" s="1"/>
      <c r="D24" s="19">
        <f>'VIPPS NA Regionen'!D28</f>
        <v>1000</v>
      </c>
      <c r="E24" s="21">
        <f>'VIPPS NA Regionen'!E28</f>
        <v>0</v>
      </c>
      <c r="F24" s="1"/>
      <c r="G24" s="19">
        <f>'VIPPS NA Regionen'!G28</f>
        <v>304.56</v>
      </c>
      <c r="H24" s="16"/>
      <c r="I24" s="26"/>
      <c r="J24" s="17"/>
      <c r="K24" s="18"/>
      <c r="L24" s="99"/>
      <c r="M24" s="99"/>
      <c r="N24" s="99"/>
      <c r="O24" s="99"/>
      <c r="P24" s="99"/>
      <c r="Q24" s="99"/>
      <c r="R24" s="99"/>
      <c r="S24" s="99"/>
      <c r="T24" s="99"/>
      <c r="U24" s="99"/>
    </row>
    <row r="25" spans="1:21" ht="15.6">
      <c r="A25" s="82" t="s">
        <v>33</v>
      </c>
      <c r="B25" s="21">
        <f>'Uforutsette utgifter'!B28</f>
        <v>10000</v>
      </c>
      <c r="C25" s="1"/>
      <c r="D25" s="19">
        <f>'Uforutsette utgifter'!D28</f>
        <v>0</v>
      </c>
      <c r="E25" s="21">
        <f>'Uforutsette utgifter'!E28</f>
        <v>0</v>
      </c>
      <c r="F25" s="1"/>
      <c r="G25" s="19">
        <f>'Uforutsette utgifter'!G28</f>
        <v>3859</v>
      </c>
      <c r="H25" s="16"/>
      <c r="I25" s="26"/>
      <c r="J25" s="17"/>
      <c r="K25" s="18"/>
    </row>
    <row r="26" spans="1:21" ht="15.6">
      <c r="A26" s="81"/>
      <c r="B26" s="22"/>
      <c r="C26" s="17"/>
      <c r="D26" s="20"/>
      <c r="E26" s="22"/>
      <c r="F26" s="17"/>
      <c r="G26" s="20"/>
      <c r="H26" s="16"/>
      <c r="I26" s="26"/>
      <c r="J26" s="17"/>
      <c r="K26" s="18"/>
    </row>
    <row r="27" spans="1:21" ht="15.95" thickBot="1">
      <c r="A27" s="7"/>
      <c r="B27" s="23"/>
      <c r="C27" s="8"/>
      <c r="D27" s="57"/>
      <c r="E27" s="23"/>
      <c r="F27" s="8"/>
      <c r="G27" s="57"/>
      <c r="H27" s="7"/>
      <c r="I27" s="27"/>
      <c r="J27" s="8"/>
      <c r="K27" s="12"/>
    </row>
    <row r="28" spans="1:21" ht="15.95" thickBot="1">
      <c r="A28" s="58" t="s">
        <v>34</v>
      </c>
      <c r="B28" s="59">
        <f>SUM(B3:B27)</f>
        <v>539014</v>
      </c>
      <c r="C28" s="60"/>
      <c r="D28" s="55">
        <f>SUM(D3:D27)</f>
        <v>541461</v>
      </c>
      <c r="E28" s="59">
        <f>SUM(E3:E27)</f>
        <v>437367.66</v>
      </c>
      <c r="F28" s="60"/>
      <c r="G28" s="55">
        <f>SUM(G3:G27)</f>
        <v>521085.44</v>
      </c>
      <c r="H28" s="66"/>
      <c r="I28" s="54">
        <f>SUM(I3:I27)</f>
        <v>50000</v>
      </c>
      <c r="J28" s="63"/>
      <c r="K28" s="56">
        <f>SUM(K3:K27)</f>
        <v>203860</v>
      </c>
    </row>
    <row r="29" spans="1:21" s="4" customFormat="1" ht="15.95" thickBot="1">
      <c r="A29" s="68" t="s">
        <v>35</v>
      </c>
      <c r="B29" s="64"/>
      <c r="C29" s="65"/>
      <c r="D29" s="128">
        <f>SUM(D28-B28)</f>
        <v>2447</v>
      </c>
      <c r="E29" s="71"/>
      <c r="F29" s="72"/>
      <c r="G29" s="128">
        <f>SUM(G28-E28)</f>
        <v>83717.780000000028</v>
      </c>
      <c r="H29" s="127" t="s">
        <v>36</v>
      </c>
      <c r="I29" s="45"/>
      <c r="J29" s="46"/>
      <c r="K29" s="128">
        <f t="shared" ref="K29" si="0">K28-I28</f>
        <v>153860</v>
      </c>
    </row>
    <row r="30" spans="1:21" ht="15.6">
      <c r="A30" s="1" t="s">
        <v>37</v>
      </c>
      <c r="B30" s="1"/>
      <c r="C30" s="1"/>
      <c r="D30" s="58"/>
      <c r="E30" s="1"/>
      <c r="F30" s="1"/>
      <c r="G30" s="118">
        <f>G29-D29</f>
        <v>81270.780000000028</v>
      </c>
      <c r="H30" s="129" t="s">
        <v>38</v>
      </c>
      <c r="I30" s="58"/>
      <c r="J30" s="58"/>
      <c r="K30" s="118">
        <f>K29-150000</f>
        <v>3860</v>
      </c>
    </row>
    <row r="46" spans="5:5">
      <c r="E46">
        <v>0</v>
      </c>
    </row>
  </sheetData>
  <mergeCells count="1">
    <mergeCell ref="A1:D1"/>
  </mergeCells>
  <hyperlinks>
    <hyperlink ref="A5" location="Områder!A1" display="Bidrag/utgifter' fra områder" xr:uid="{00000000-0004-0000-0000-000000000000}"/>
    <hyperlink ref="A6" location="Litteratur!A1" display="Litteratur " xr:uid="{00000000-0004-0000-0000-000001000000}"/>
    <hyperlink ref="A7" location="'Drift Utg.'!A1" display="Driftsutgifter for Region" xr:uid="{00000000-0004-0000-0000-000002000000}"/>
    <hyperlink ref="A8" location="Leder!A1" display="Leder" xr:uid="{00000000-0004-0000-0000-000003000000}"/>
    <hyperlink ref="A9" location="Nestleder!A1" display="Nestleder" xr:uid="{00000000-0004-0000-0000-000004000000}"/>
    <hyperlink ref="A10" location="Sekretær!A1" display="Sekretær" xr:uid="{00000000-0004-0000-0000-000005000000}"/>
    <hyperlink ref="A12" location="Kasserer!A1" display="Kasserer" xr:uid="{00000000-0004-0000-0000-000006000000}"/>
    <hyperlink ref="A11" location="'Vara Sekretær'!A1" display="Vara- sekretær" xr:uid="{00000000-0004-0000-0000-000007000000}"/>
    <hyperlink ref="A13" location="'Vara Kasserer'!A1" display="Vara- kasserer" xr:uid="{00000000-0004-0000-0000-000008000000}"/>
    <hyperlink ref="A14" location="Delegat!A1" display="Delegat" xr:uid="{00000000-0004-0000-0000-000009000000}"/>
    <hyperlink ref="A15" location="'Vara Delegat'!A1" display="Vara- delegat" xr:uid="{00000000-0004-0000-0000-00000A000000}"/>
    <hyperlink ref="A16" location="Telefon!A1" display="Telefonkom." xr:uid="{00000000-0004-0000-0000-00000C000000}"/>
    <hyperlink ref="A17" location="Web!A1" display="Webkom." xr:uid="{00000000-0004-0000-0000-00000D000000}"/>
    <hyperlink ref="A18" location="Oversettelse!A1" display="Oversettelseskom." xr:uid="{00000000-0004-0000-0000-00000E000000}"/>
    <hyperlink ref="A19" location="FU!A1" display="Fellesskapsutv.kom." xr:uid="{00000000-0004-0000-0000-00000F000000}"/>
    <hyperlink ref="A20" location="Læreservicedag!A1" display="Læreservicedag" xr:uid="{00000000-0004-0000-0000-000010000000}"/>
    <hyperlink ref="A21" location="'OR Koor. 1'!A1" display="OR koordinator 1" xr:uid="{123A3DA5-0574-4109-BB82-CE35F5D737E8}"/>
    <hyperlink ref="A22" location="'OR Koor. 2'!A1" display="OR koordinator 2" xr:uid="{A6CB48FC-EB6C-4CEA-8F49-4E66C8F6BC06}"/>
    <hyperlink ref="A24" location="'VIPPS NA Regionen'!A1" display="VIPPS NA Regionen 7. Trad" xr:uid="{F42B6352-724F-4650-AD07-135E30446A88}"/>
    <hyperlink ref="A23" location="ECCNA!A1" display="ECCNA" xr:uid="{A77EEB1A-704A-42A1-9E71-1FB4C8C63C5D}"/>
    <hyperlink ref="A25" location="'Uforutsette utgifter'!A1" display="Uforutsette utgifter" xr:uid="{4B1725EA-4A71-4D42-92A2-154F3B1FFFCB}"/>
  </hyperlinks>
  <pageMargins left="0.70866141732283472" right="0.70866141732283472" top="0.78740157480314965" bottom="0.78740157480314965" header="0.31496062992125984" footer="0.31496062992125984"/>
  <pageSetup paperSize="9" orientation="portrait" horizontalDpi="4294967293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G30"/>
  <sheetViews>
    <sheetView topLeftCell="A14" zoomScaleNormal="100" workbookViewId="0">
      <selection activeCell="F3" sqref="F3:F4"/>
    </sheetView>
  </sheetViews>
  <sheetFormatPr defaultColWidth="8.85546875" defaultRowHeight="14.45"/>
  <cols>
    <col min="1" max="1" width="32.28515625" customWidth="1"/>
    <col min="2" max="2" width="14.28515625" bestFit="1" customWidth="1"/>
    <col min="3" max="3" width="9.140625" customWidth="1"/>
    <col min="4" max="4" width="20" customWidth="1"/>
    <col min="5" max="5" width="33.7109375" customWidth="1"/>
    <col min="6" max="6" width="13.140625" bestFit="1" customWidth="1"/>
    <col min="7" max="7" width="21.42578125" customWidth="1"/>
    <col min="8" max="256" width="11.42578125" customWidth="1"/>
  </cols>
  <sheetData>
    <row r="1" spans="1:7" s="3" customFormat="1" ht="44.25" customHeight="1" thickBot="1">
      <c r="A1" s="131" t="s">
        <v>82</v>
      </c>
      <c r="B1" s="132"/>
      <c r="C1" s="132"/>
      <c r="D1" s="133"/>
      <c r="E1" s="3" t="s">
        <v>35</v>
      </c>
    </row>
    <row r="2" spans="1:7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</row>
    <row r="3" spans="1:7" ht="15.6">
      <c r="A3" s="2" t="s">
        <v>64</v>
      </c>
      <c r="B3" s="25">
        <v>1500</v>
      </c>
      <c r="C3" s="1"/>
      <c r="D3" s="11"/>
      <c r="E3" s="25">
        <v>849</v>
      </c>
      <c r="F3" s="1" t="s">
        <v>83</v>
      </c>
      <c r="G3" s="10"/>
    </row>
    <row r="4" spans="1:7" ht="15.6">
      <c r="A4" s="2"/>
      <c r="B4" s="25"/>
      <c r="C4" s="1"/>
      <c r="D4" s="11"/>
      <c r="E4" s="25">
        <v>296</v>
      </c>
      <c r="F4" s="1" t="s">
        <v>84</v>
      </c>
      <c r="G4" s="11"/>
    </row>
    <row r="5" spans="1:7" ht="15.6">
      <c r="A5" s="2"/>
      <c r="B5" s="25"/>
      <c r="C5" s="34"/>
      <c r="D5" s="11"/>
      <c r="E5" s="25"/>
      <c r="F5" s="1"/>
      <c r="G5" s="11"/>
    </row>
    <row r="6" spans="1:7" ht="15.6">
      <c r="A6" s="2"/>
      <c r="B6" s="25"/>
      <c r="C6" s="34"/>
      <c r="D6" s="19"/>
      <c r="E6" s="25"/>
      <c r="F6" s="1"/>
      <c r="G6" s="11"/>
    </row>
    <row r="7" spans="1:7" ht="15.6">
      <c r="A7" s="47"/>
      <c r="B7" s="25"/>
      <c r="C7" s="34"/>
      <c r="D7" s="19"/>
      <c r="E7" s="25"/>
      <c r="F7" s="1"/>
      <c r="G7" s="10"/>
    </row>
    <row r="8" spans="1:7" ht="15.6">
      <c r="A8" s="32"/>
      <c r="B8" s="25"/>
      <c r="C8" s="1"/>
      <c r="D8" s="19"/>
      <c r="E8" s="25"/>
      <c r="F8" s="1"/>
      <c r="G8" s="10"/>
    </row>
    <row r="9" spans="1:7" ht="15.6">
      <c r="A9" s="32"/>
      <c r="B9" s="42"/>
      <c r="C9" s="1"/>
      <c r="D9" s="19"/>
      <c r="E9" s="25"/>
      <c r="F9" s="1"/>
      <c r="G9" s="10"/>
    </row>
    <row r="10" spans="1:7" ht="15.6">
      <c r="A10" s="32"/>
      <c r="B10" s="36"/>
      <c r="C10" s="1"/>
      <c r="D10" s="19"/>
      <c r="E10" s="25"/>
      <c r="F10" s="1"/>
      <c r="G10" s="10"/>
    </row>
    <row r="11" spans="1:7" ht="15.6">
      <c r="A11" s="2"/>
      <c r="B11" s="30"/>
      <c r="C11" s="1"/>
      <c r="D11" s="19"/>
      <c r="E11" s="25"/>
      <c r="F11" s="1"/>
      <c r="G11" s="10"/>
    </row>
    <row r="12" spans="1:7" ht="15.6">
      <c r="A12" s="2"/>
      <c r="B12" s="30"/>
      <c r="C12" s="1"/>
      <c r="D12" s="19"/>
      <c r="E12" s="25"/>
      <c r="F12" s="1"/>
      <c r="G12" s="10"/>
    </row>
    <row r="13" spans="1:7" ht="15.6">
      <c r="A13" s="37"/>
      <c r="B13" s="30"/>
      <c r="C13" s="1"/>
      <c r="D13" s="19"/>
      <c r="E13" s="25"/>
      <c r="F13" s="1"/>
      <c r="G13" s="10"/>
    </row>
    <row r="14" spans="1:7" ht="15.6">
      <c r="A14" s="2"/>
      <c r="B14" s="30"/>
      <c r="C14" s="1"/>
      <c r="D14" s="19"/>
      <c r="E14" s="25"/>
      <c r="F14" s="1"/>
      <c r="G14" s="10"/>
    </row>
    <row r="15" spans="1:7" ht="15.6">
      <c r="A15" s="2"/>
      <c r="B15" s="30"/>
      <c r="C15" s="1"/>
      <c r="D15" s="19"/>
      <c r="E15" s="25"/>
      <c r="F15" s="1"/>
      <c r="G15" s="10"/>
    </row>
    <row r="16" spans="1:7" ht="15.6">
      <c r="A16" s="2"/>
      <c r="B16" s="30"/>
      <c r="C16" s="1"/>
      <c r="D16" s="19"/>
      <c r="E16" s="25"/>
      <c r="F16" s="1"/>
      <c r="G16" s="10"/>
    </row>
    <row r="17" spans="1:7" ht="15.6">
      <c r="A17" s="2"/>
      <c r="B17" s="30"/>
      <c r="C17" s="1"/>
      <c r="D17" s="19"/>
      <c r="E17" s="25"/>
      <c r="F17" s="1"/>
      <c r="G17" s="10"/>
    </row>
    <row r="18" spans="1:7" ht="15.6">
      <c r="A18" s="2"/>
      <c r="B18" s="30"/>
      <c r="C18" s="1"/>
      <c r="D18" s="19"/>
      <c r="E18" s="25"/>
      <c r="F18" s="1"/>
      <c r="G18" s="10"/>
    </row>
    <row r="19" spans="1:7" ht="15.6">
      <c r="A19" s="2"/>
      <c r="B19" s="30"/>
      <c r="C19" s="1"/>
      <c r="D19" s="19"/>
      <c r="E19" s="25"/>
      <c r="F19" s="1"/>
      <c r="G19" s="10"/>
    </row>
    <row r="20" spans="1:7" ht="15.6">
      <c r="A20" s="2"/>
      <c r="B20" s="30"/>
      <c r="C20" s="1"/>
      <c r="D20" s="19"/>
      <c r="E20" s="25"/>
      <c r="F20" s="1"/>
      <c r="G20" s="10"/>
    </row>
    <row r="21" spans="1:7" ht="15.6">
      <c r="A21" s="2"/>
      <c r="B21" s="21"/>
      <c r="C21" s="1"/>
      <c r="D21" s="19"/>
      <c r="E21" s="25"/>
      <c r="F21" s="1"/>
      <c r="G21" s="10"/>
    </row>
    <row r="22" spans="1:7" ht="15.6">
      <c r="A22" s="2"/>
      <c r="B22" s="21"/>
      <c r="C22" s="1"/>
      <c r="D22" s="19"/>
      <c r="E22" s="25"/>
      <c r="F22" s="1"/>
      <c r="G22" s="10"/>
    </row>
    <row r="23" spans="1:7" ht="15.6">
      <c r="A23" s="2"/>
      <c r="B23" s="21"/>
      <c r="C23" s="1"/>
      <c r="D23" s="19"/>
      <c r="E23" s="25"/>
      <c r="F23" s="1"/>
      <c r="G23" s="10"/>
    </row>
    <row r="24" spans="1:7" ht="15.6">
      <c r="A24" s="2"/>
      <c r="B24" s="21"/>
      <c r="C24" s="1"/>
      <c r="D24" s="19"/>
      <c r="E24" s="25"/>
      <c r="F24" s="1"/>
      <c r="G24" s="10"/>
    </row>
    <row r="25" spans="1:7" ht="15.6">
      <c r="A25" s="16"/>
      <c r="B25" s="22"/>
      <c r="C25" s="17"/>
      <c r="D25" s="20"/>
      <c r="E25" s="26"/>
      <c r="F25" s="17"/>
      <c r="G25" s="18"/>
    </row>
    <row r="26" spans="1:7" ht="15.6">
      <c r="A26" s="16"/>
      <c r="B26" s="22"/>
      <c r="C26" s="17"/>
      <c r="D26" s="20"/>
      <c r="E26" s="26"/>
      <c r="F26" s="17"/>
      <c r="G26" s="18"/>
    </row>
    <row r="27" spans="1:7" ht="15.95" thickBot="1">
      <c r="A27" s="7"/>
      <c r="B27" s="23"/>
      <c r="C27" s="8"/>
      <c r="D27" s="12"/>
      <c r="E27" s="27"/>
      <c r="F27" s="8"/>
      <c r="G27" s="12"/>
    </row>
    <row r="28" spans="1:7" ht="15.95" thickBot="1">
      <c r="A28" s="5"/>
      <c r="B28" s="53">
        <f>SUM(B3:B27)</f>
        <v>1500</v>
      </c>
      <c r="C28" s="6"/>
      <c r="D28" s="53">
        <f>SUM(D3:D27)</f>
        <v>0</v>
      </c>
      <c r="E28" s="53">
        <f>SUM(E3:E27)</f>
        <v>1145</v>
      </c>
      <c r="F28" s="33"/>
      <c r="G28" s="53">
        <f t="shared" ref="G28" si="0">SUM(G3:G27)</f>
        <v>0</v>
      </c>
    </row>
    <row r="29" spans="1:7" s="4" customFormat="1" ht="15.95" thickBot="1">
      <c r="A29" s="50" t="s">
        <v>35</v>
      </c>
      <c r="B29" s="51"/>
      <c r="C29" s="52"/>
      <c r="D29" s="29">
        <f>D28-B28</f>
        <v>-1500</v>
      </c>
      <c r="E29" s="45"/>
      <c r="F29" s="46"/>
      <c r="G29" s="29">
        <f t="shared" ref="G29" si="1">G28-E28</f>
        <v>-1145</v>
      </c>
    </row>
    <row r="30" spans="1:7" ht="15.6">
      <c r="A30" s="28" t="s">
        <v>47</v>
      </c>
      <c r="B30" s="28"/>
      <c r="C30" s="28"/>
      <c r="D30" s="6"/>
      <c r="E30" s="6"/>
      <c r="F30" s="6"/>
      <c r="G30" s="118">
        <f>G29-D29</f>
        <v>355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G39"/>
  <sheetViews>
    <sheetView topLeftCell="A24" zoomScaleNormal="100" workbookViewId="0">
      <selection activeCell="M30" sqref="M30"/>
    </sheetView>
  </sheetViews>
  <sheetFormatPr defaultColWidth="8.85546875" defaultRowHeight="14.45"/>
  <cols>
    <col min="1" max="1" width="32.28515625" customWidth="1"/>
    <col min="2" max="3" width="14.28515625" bestFit="1" customWidth="1"/>
    <col min="4" max="4" width="20" customWidth="1"/>
    <col min="5" max="5" width="33.7109375" customWidth="1"/>
    <col min="6" max="6" width="11.28515625" customWidth="1"/>
    <col min="7" max="7" width="21.42578125" customWidth="1"/>
    <col min="8" max="256" width="11.42578125" customWidth="1"/>
  </cols>
  <sheetData>
    <row r="1" spans="1:7" s="3" customFormat="1" ht="44.25" customHeight="1" thickBot="1">
      <c r="A1" s="131" t="s">
        <v>85</v>
      </c>
      <c r="B1" s="132"/>
      <c r="C1" s="132"/>
      <c r="D1" s="133"/>
      <c r="E1" s="3" t="s">
        <v>35</v>
      </c>
    </row>
    <row r="2" spans="1:7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</row>
    <row r="3" spans="1:7" ht="15.6">
      <c r="A3" s="35"/>
      <c r="B3" s="25"/>
      <c r="C3" s="1"/>
      <c r="D3" s="11"/>
      <c r="E3" s="25"/>
      <c r="F3" s="1"/>
      <c r="G3" s="10"/>
    </row>
    <row r="4" spans="1:7" ht="15.6">
      <c r="A4" s="2" t="s">
        <v>86</v>
      </c>
      <c r="B4" s="25">
        <v>0</v>
      </c>
      <c r="C4" s="1"/>
      <c r="D4" s="11"/>
      <c r="E4" s="25"/>
      <c r="F4" s="1"/>
      <c r="G4" s="11"/>
    </row>
    <row r="5" spans="1:7" ht="15.6">
      <c r="A5" s="2"/>
      <c r="B5" s="25"/>
      <c r="C5" s="34"/>
      <c r="D5" s="11"/>
      <c r="E5" s="25"/>
      <c r="F5" s="1"/>
      <c r="G5" s="11"/>
    </row>
    <row r="6" spans="1:7" ht="15.6">
      <c r="A6" s="2" t="s">
        <v>87</v>
      </c>
      <c r="B6" s="25"/>
      <c r="C6" s="34"/>
      <c r="D6" s="19"/>
      <c r="E6" s="25">
        <v>13191</v>
      </c>
      <c r="F6" s="1"/>
      <c r="G6" s="11"/>
    </row>
    <row r="7" spans="1:7" ht="15.6">
      <c r="A7" s="2" t="s">
        <v>77</v>
      </c>
      <c r="B7" s="25">
        <v>2673</v>
      </c>
      <c r="C7" s="34"/>
      <c r="D7" s="19"/>
      <c r="E7" s="25"/>
      <c r="F7" s="1"/>
      <c r="G7" s="10"/>
    </row>
    <row r="8" spans="1:7" ht="15.6">
      <c r="A8" s="2" t="s">
        <v>88</v>
      </c>
      <c r="B8" s="25">
        <v>1000</v>
      </c>
      <c r="C8" s="1"/>
      <c r="D8" s="19"/>
      <c r="E8" s="25"/>
      <c r="F8" s="1"/>
      <c r="G8" s="10"/>
    </row>
    <row r="9" spans="1:7" ht="15.6">
      <c r="A9" s="2" t="s">
        <v>89</v>
      </c>
      <c r="B9" s="25">
        <v>5000</v>
      </c>
      <c r="C9" s="1"/>
      <c r="D9" s="19"/>
      <c r="E9" s="25"/>
      <c r="F9" s="1"/>
      <c r="G9" s="10"/>
    </row>
    <row r="10" spans="1:7" ht="15.6">
      <c r="A10" s="2" t="s">
        <v>90</v>
      </c>
      <c r="B10" s="25">
        <v>2610</v>
      </c>
      <c r="C10" s="1"/>
      <c r="D10" s="19"/>
      <c r="E10" s="25"/>
      <c r="F10" s="1"/>
      <c r="G10" s="10"/>
    </row>
    <row r="11" spans="1:7" ht="15.6">
      <c r="A11" s="2" t="s">
        <v>91</v>
      </c>
      <c r="B11" s="25">
        <v>500</v>
      </c>
      <c r="C11" s="116">
        <f>SUM(B7:B11)</f>
        <v>11783</v>
      </c>
      <c r="D11" s="19"/>
      <c r="E11" s="25"/>
      <c r="F11" s="1"/>
      <c r="G11" s="10"/>
    </row>
    <row r="12" spans="1:7" ht="15.6">
      <c r="A12" s="2"/>
      <c r="B12" s="25"/>
      <c r="C12" s="1"/>
      <c r="D12" s="19"/>
      <c r="E12" s="25"/>
      <c r="F12" s="1"/>
      <c r="G12" s="10"/>
    </row>
    <row r="13" spans="1:7" ht="15.6">
      <c r="A13" s="2" t="s">
        <v>92</v>
      </c>
      <c r="B13" s="25">
        <v>0</v>
      </c>
      <c r="C13" s="1"/>
      <c r="D13" s="19"/>
      <c r="E13" s="25"/>
      <c r="F13" s="1"/>
      <c r="G13" s="10"/>
    </row>
    <row r="14" spans="1:7" ht="15.6">
      <c r="A14" s="2"/>
      <c r="B14" s="25"/>
      <c r="C14" s="1"/>
      <c r="D14" s="19"/>
      <c r="E14" s="25"/>
      <c r="F14" s="1"/>
      <c r="G14" s="10"/>
    </row>
    <row r="15" spans="1:7" ht="15.6">
      <c r="A15" s="2" t="s">
        <v>93</v>
      </c>
      <c r="B15" s="25"/>
      <c r="C15" s="1"/>
      <c r="D15" s="19"/>
      <c r="E15" s="25">
        <v>14940</v>
      </c>
      <c r="F15" s="1"/>
      <c r="G15" s="10"/>
    </row>
    <row r="16" spans="1:7" ht="15.6">
      <c r="A16" s="2" t="s">
        <v>94</v>
      </c>
      <c r="B16" s="25">
        <v>240</v>
      </c>
      <c r="C16" s="1"/>
      <c r="D16" s="19"/>
      <c r="E16" s="25"/>
      <c r="F16" s="1"/>
      <c r="G16" s="10"/>
    </row>
    <row r="17" spans="1:7" ht="15.6">
      <c r="A17" s="2" t="s">
        <v>77</v>
      </c>
      <c r="B17" s="25">
        <v>3500</v>
      </c>
      <c r="C17" s="1"/>
      <c r="D17" s="19"/>
      <c r="E17" s="25"/>
      <c r="F17" s="1"/>
      <c r="G17" s="10"/>
    </row>
    <row r="18" spans="1:7" ht="15.6">
      <c r="A18" s="2" t="s">
        <v>89</v>
      </c>
      <c r="B18" s="25">
        <v>5000</v>
      </c>
      <c r="C18" s="1"/>
      <c r="D18" s="19"/>
      <c r="E18" s="25"/>
      <c r="F18" s="1"/>
      <c r="G18" s="10"/>
    </row>
    <row r="19" spans="1:7" ht="15.6">
      <c r="A19" s="2" t="s">
        <v>90</v>
      </c>
      <c r="B19" s="25">
        <v>2610</v>
      </c>
      <c r="C19" s="1"/>
      <c r="D19" s="19"/>
      <c r="E19" s="25"/>
      <c r="F19" s="1"/>
      <c r="G19" s="10"/>
    </row>
    <row r="20" spans="1:7" ht="15.6">
      <c r="A20" s="2" t="s">
        <v>88</v>
      </c>
      <c r="B20" s="25">
        <v>1000</v>
      </c>
      <c r="C20" s="1"/>
      <c r="D20" s="19"/>
      <c r="E20" s="25"/>
      <c r="F20" s="1"/>
      <c r="G20" s="10"/>
    </row>
    <row r="21" spans="1:7" ht="15.6">
      <c r="A21" s="2" t="s">
        <v>91</v>
      </c>
      <c r="B21" s="25">
        <v>500</v>
      </c>
      <c r="C21" s="1"/>
      <c r="D21" s="19"/>
      <c r="E21" s="25"/>
      <c r="F21" s="1"/>
      <c r="G21" s="10"/>
    </row>
    <row r="22" spans="1:7" ht="15.6">
      <c r="A22" s="2"/>
      <c r="B22" s="25"/>
      <c r="C22" s="1"/>
      <c r="D22" s="19"/>
      <c r="E22" s="25"/>
      <c r="F22" s="1"/>
      <c r="G22" s="10"/>
    </row>
    <row r="23" spans="1:7" ht="15.6">
      <c r="A23" s="2" t="s">
        <v>95</v>
      </c>
      <c r="B23" s="25">
        <v>0</v>
      </c>
      <c r="C23" s="1"/>
      <c r="D23" s="19"/>
      <c r="E23" s="25"/>
      <c r="F23" s="1"/>
      <c r="G23" s="10"/>
    </row>
    <row r="24" spans="1:7" ht="15.6">
      <c r="A24" s="37"/>
      <c r="B24" s="25"/>
      <c r="C24" s="1"/>
      <c r="D24" s="19"/>
      <c r="E24" s="25"/>
      <c r="F24" s="1"/>
      <c r="G24" s="10"/>
    </row>
    <row r="25" spans="1:7" ht="15.6">
      <c r="A25" s="2"/>
      <c r="B25" s="25"/>
      <c r="C25" s="1"/>
      <c r="D25" s="19"/>
      <c r="E25" s="25"/>
      <c r="F25" s="1"/>
      <c r="G25" s="10"/>
    </row>
    <row r="26" spans="1:7" ht="15.6">
      <c r="A26" s="2"/>
      <c r="B26" s="25"/>
      <c r="C26" s="1"/>
      <c r="D26" s="19"/>
      <c r="E26" s="25"/>
      <c r="F26" s="1"/>
      <c r="G26" s="10"/>
    </row>
    <row r="27" spans="1:7" ht="15.6">
      <c r="A27" s="2"/>
      <c r="B27" s="25"/>
      <c r="C27" s="1"/>
      <c r="D27" s="19"/>
      <c r="E27" s="25"/>
      <c r="F27" s="1"/>
      <c r="G27" s="10"/>
    </row>
    <row r="28" spans="1:7" ht="15.6">
      <c r="A28" s="2"/>
      <c r="B28" s="41"/>
      <c r="C28" s="1"/>
      <c r="D28" s="19"/>
      <c r="E28" s="25"/>
      <c r="F28" s="1"/>
      <c r="G28" s="10"/>
    </row>
    <row r="29" spans="1:7" ht="15.6">
      <c r="A29" s="2"/>
      <c r="B29" s="41"/>
      <c r="C29" s="1"/>
      <c r="D29" s="19"/>
      <c r="E29" s="25"/>
      <c r="F29" s="1"/>
      <c r="G29" s="10"/>
    </row>
    <row r="30" spans="1:7" ht="15.6">
      <c r="A30" s="2"/>
      <c r="B30" s="41"/>
      <c r="C30" s="1"/>
      <c r="D30" s="19"/>
      <c r="E30" s="25"/>
      <c r="F30" s="1"/>
      <c r="G30" s="10"/>
    </row>
    <row r="31" spans="1:7" ht="15.6">
      <c r="A31" s="2"/>
      <c r="B31" s="41"/>
      <c r="C31" s="1"/>
      <c r="D31" s="19"/>
      <c r="E31" s="25"/>
      <c r="F31" s="1"/>
      <c r="G31" s="10"/>
    </row>
    <row r="32" spans="1:7" ht="15.6">
      <c r="A32" s="2"/>
      <c r="B32" s="21"/>
      <c r="C32" s="1"/>
      <c r="D32" s="19"/>
      <c r="E32" s="25"/>
      <c r="F32" s="1"/>
      <c r="G32" s="10"/>
    </row>
    <row r="33" spans="1:7" ht="15.6">
      <c r="A33" s="2"/>
      <c r="B33" s="21"/>
      <c r="C33" s="1"/>
      <c r="D33" s="19"/>
      <c r="E33" s="25"/>
      <c r="F33" s="1"/>
      <c r="G33" s="10"/>
    </row>
    <row r="34" spans="1:7" ht="15.6">
      <c r="A34" s="2"/>
      <c r="B34" s="21"/>
      <c r="C34" s="1"/>
      <c r="D34" s="19"/>
      <c r="E34" s="25"/>
      <c r="F34" s="1"/>
      <c r="G34" s="10"/>
    </row>
    <row r="35" spans="1:7" ht="15.6">
      <c r="A35" s="91"/>
      <c r="B35" s="92"/>
      <c r="C35" s="1"/>
      <c r="D35" s="19"/>
      <c r="E35" s="25"/>
      <c r="F35" s="1"/>
      <c r="G35" s="10"/>
    </row>
    <row r="36" spans="1:7" ht="15.95" thickBot="1">
      <c r="A36" s="7"/>
      <c r="B36" s="23"/>
      <c r="C36" s="8"/>
      <c r="D36" s="12"/>
      <c r="E36" s="27"/>
      <c r="F36" s="8"/>
      <c r="G36" s="12"/>
    </row>
    <row r="37" spans="1:7" ht="15.95" thickBot="1">
      <c r="A37" s="66"/>
      <c r="B37" s="62">
        <f>SUM(B3:B36)</f>
        <v>24633</v>
      </c>
      <c r="C37" s="62"/>
      <c r="D37" s="62">
        <f>SUM(D3:D36)</f>
        <v>0</v>
      </c>
      <c r="E37" s="62">
        <f>SUM(E3:E36)</f>
        <v>28131</v>
      </c>
      <c r="F37" s="63"/>
      <c r="G37" s="62">
        <f>SUM(G3:G36)</f>
        <v>0</v>
      </c>
    </row>
    <row r="38" spans="1:7" s="4" customFormat="1" ht="15.95" thickBot="1">
      <c r="A38" s="68" t="s">
        <v>35</v>
      </c>
      <c r="B38" s="64"/>
      <c r="C38" s="65"/>
      <c r="D38" s="29">
        <f>D37-B37</f>
        <v>-24633</v>
      </c>
      <c r="E38" s="58"/>
      <c r="F38" s="46"/>
      <c r="G38" s="29">
        <f t="shared" ref="G38" si="0">G37-E37</f>
        <v>-28131</v>
      </c>
    </row>
    <row r="39" spans="1:7" ht="15.6">
      <c r="A39" s="1" t="s">
        <v>47</v>
      </c>
      <c r="B39" s="1"/>
      <c r="C39" s="1"/>
      <c r="D39" s="58"/>
      <c r="E39" s="1"/>
      <c r="F39" s="1"/>
      <c r="G39" s="118">
        <f>G38-D38</f>
        <v>-3498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I39"/>
  <sheetViews>
    <sheetView topLeftCell="A14" zoomScaleNormal="100" workbookViewId="0">
      <selection activeCell="B19" sqref="B19"/>
    </sheetView>
  </sheetViews>
  <sheetFormatPr defaultColWidth="8.85546875" defaultRowHeight="14.45"/>
  <cols>
    <col min="1" max="1" width="32.28515625" customWidth="1"/>
    <col min="2" max="3" width="14.28515625" bestFit="1" customWidth="1"/>
    <col min="4" max="4" width="20" customWidth="1"/>
    <col min="5" max="5" width="33.7109375" customWidth="1"/>
    <col min="6" max="6" width="9.140625" customWidth="1"/>
    <col min="7" max="7" width="21.42578125" customWidth="1"/>
    <col min="8" max="256" width="11.42578125" customWidth="1"/>
  </cols>
  <sheetData>
    <row r="1" spans="1:9" s="3" customFormat="1" ht="44.25" customHeight="1" thickBot="1">
      <c r="A1" s="131" t="s">
        <v>96</v>
      </c>
      <c r="B1" s="132"/>
      <c r="C1" s="132"/>
      <c r="D1" s="133"/>
      <c r="E1" s="3" t="s">
        <v>35</v>
      </c>
    </row>
    <row r="2" spans="1:9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</row>
    <row r="3" spans="1:9" ht="15.6">
      <c r="A3" s="47"/>
      <c r="B3" s="41"/>
      <c r="C3" s="1"/>
      <c r="D3" s="11"/>
      <c r="E3" s="24"/>
      <c r="F3" s="1"/>
      <c r="G3" s="10"/>
    </row>
    <row r="4" spans="1:9" ht="15.6">
      <c r="A4" s="2" t="s">
        <v>86</v>
      </c>
      <c r="B4" s="25">
        <v>0</v>
      </c>
      <c r="C4" s="1"/>
      <c r="D4" s="11"/>
      <c r="E4" s="25"/>
      <c r="F4" s="1"/>
      <c r="G4" s="11"/>
    </row>
    <row r="5" spans="1:9" ht="15.6">
      <c r="A5" s="2"/>
      <c r="B5" s="25"/>
      <c r="C5" s="34"/>
      <c r="D5" s="11"/>
      <c r="E5" s="25"/>
      <c r="F5" s="1"/>
      <c r="G5" s="11"/>
    </row>
    <row r="6" spans="1:9" ht="15.6">
      <c r="A6" s="2" t="s">
        <v>87</v>
      </c>
      <c r="B6" s="25"/>
      <c r="C6" s="34"/>
      <c r="D6" s="19"/>
      <c r="E6" s="25">
        <v>11582.57</v>
      </c>
      <c r="F6" s="1"/>
      <c r="G6" s="11"/>
    </row>
    <row r="7" spans="1:9" ht="15.6">
      <c r="A7" s="2" t="s">
        <v>77</v>
      </c>
      <c r="B7" s="25">
        <v>3500</v>
      </c>
      <c r="C7" s="34"/>
      <c r="D7" s="19"/>
      <c r="E7" s="25"/>
      <c r="F7" s="1"/>
      <c r="G7" s="10"/>
      <c r="I7" s="83"/>
    </row>
    <row r="8" spans="1:9" ht="15.6">
      <c r="A8" s="2" t="s">
        <v>97</v>
      </c>
      <c r="B8" s="25">
        <v>500</v>
      </c>
      <c r="C8" s="1"/>
      <c r="D8" s="19"/>
      <c r="E8" s="25"/>
      <c r="F8" s="1"/>
      <c r="G8" s="10"/>
    </row>
    <row r="9" spans="1:9" ht="15.6">
      <c r="A9" s="2" t="s">
        <v>89</v>
      </c>
      <c r="B9" s="25">
        <v>5000</v>
      </c>
      <c r="C9" s="1"/>
      <c r="D9" s="19"/>
      <c r="E9" s="25"/>
      <c r="F9" s="1"/>
      <c r="G9" s="10"/>
    </row>
    <row r="10" spans="1:9" ht="15.6">
      <c r="A10" s="2" t="s">
        <v>90</v>
      </c>
      <c r="B10" s="25">
        <v>2610</v>
      </c>
      <c r="C10" s="1"/>
      <c r="D10" s="19"/>
      <c r="E10" s="25"/>
      <c r="F10" s="1"/>
      <c r="G10" s="10"/>
    </row>
    <row r="11" spans="1:9" ht="15.6">
      <c r="A11" s="2" t="s">
        <v>98</v>
      </c>
      <c r="B11" s="25">
        <v>500</v>
      </c>
      <c r="C11" s="116">
        <f>SUM(B7:B11)</f>
        <v>12110</v>
      </c>
      <c r="D11" s="19"/>
      <c r="E11" s="25"/>
      <c r="F11" s="1"/>
      <c r="G11" s="10"/>
    </row>
    <row r="12" spans="1:9" ht="15.6">
      <c r="A12" s="2"/>
      <c r="B12" s="25"/>
      <c r="C12" s="1"/>
      <c r="D12" s="19"/>
      <c r="E12" s="25"/>
      <c r="F12" s="1"/>
      <c r="G12" s="10"/>
    </row>
    <row r="13" spans="1:9" ht="15.6">
      <c r="A13" s="2" t="s">
        <v>92</v>
      </c>
      <c r="B13" s="25">
        <v>0</v>
      </c>
      <c r="C13" s="1"/>
      <c r="D13" s="19"/>
      <c r="E13" s="25"/>
      <c r="F13" s="1"/>
      <c r="G13" s="10"/>
    </row>
    <row r="14" spans="1:9" ht="15.6">
      <c r="A14" s="2"/>
      <c r="B14" s="25"/>
      <c r="C14" s="1"/>
      <c r="D14" s="19"/>
      <c r="E14" s="25"/>
      <c r="F14" s="1"/>
      <c r="G14" s="10"/>
    </row>
    <row r="15" spans="1:9" ht="15.6">
      <c r="A15" s="2" t="s">
        <v>93</v>
      </c>
      <c r="B15" s="25"/>
      <c r="C15" s="1"/>
      <c r="D15" s="19"/>
      <c r="E15" s="25">
        <v>16191</v>
      </c>
      <c r="F15" s="1"/>
      <c r="G15" s="10"/>
    </row>
    <row r="16" spans="1:9" ht="15.6">
      <c r="A16" s="2"/>
      <c r="B16" s="25"/>
      <c r="C16" s="1"/>
      <c r="D16" s="19"/>
      <c r="E16" s="25"/>
      <c r="F16" s="1"/>
      <c r="G16" s="10"/>
    </row>
    <row r="17" spans="1:7" ht="15.6">
      <c r="A17" s="2" t="s">
        <v>77</v>
      </c>
      <c r="B17" s="25">
        <v>3500</v>
      </c>
      <c r="C17" s="1"/>
      <c r="D17" s="19"/>
      <c r="E17" s="25"/>
      <c r="F17" s="1"/>
      <c r="G17" s="10"/>
    </row>
    <row r="18" spans="1:7" ht="15.6">
      <c r="A18" s="2" t="s">
        <v>89</v>
      </c>
      <c r="B18" s="25">
        <v>5000</v>
      </c>
      <c r="C18" s="1"/>
      <c r="D18" s="19"/>
      <c r="E18" s="25"/>
      <c r="F18" s="1"/>
      <c r="G18" s="10"/>
    </row>
    <row r="19" spans="1:7" ht="15.6">
      <c r="A19" s="2" t="s">
        <v>90</v>
      </c>
      <c r="B19" s="25">
        <v>2610</v>
      </c>
      <c r="C19" s="1"/>
      <c r="D19" s="19"/>
      <c r="E19" s="25"/>
      <c r="F19" s="1"/>
      <c r="G19" s="10"/>
    </row>
    <row r="20" spans="1:7" ht="15.6">
      <c r="A20" s="2" t="s">
        <v>97</v>
      </c>
      <c r="B20" s="25">
        <v>500</v>
      </c>
      <c r="C20" s="1"/>
      <c r="D20" s="19"/>
      <c r="E20" s="25"/>
      <c r="F20" s="1"/>
      <c r="G20" s="10"/>
    </row>
    <row r="21" spans="1:7" ht="15.6">
      <c r="A21" s="2" t="s">
        <v>91</v>
      </c>
      <c r="B21" s="25">
        <v>500</v>
      </c>
      <c r="C21" s="1"/>
      <c r="D21" s="19"/>
      <c r="E21" s="25"/>
      <c r="F21" s="1"/>
      <c r="G21" s="10"/>
    </row>
    <row r="22" spans="1:7" ht="15.6">
      <c r="A22" s="2"/>
      <c r="B22" s="25"/>
      <c r="C22" s="1"/>
      <c r="D22" s="19"/>
      <c r="E22" s="25"/>
      <c r="F22" s="1"/>
      <c r="G22" s="10"/>
    </row>
    <row r="23" spans="1:7" ht="15.6">
      <c r="A23" s="2" t="s">
        <v>95</v>
      </c>
      <c r="B23" s="25">
        <v>0</v>
      </c>
      <c r="C23" s="1"/>
      <c r="D23" s="19"/>
      <c r="E23" s="25"/>
      <c r="F23" s="1"/>
      <c r="G23" s="10"/>
    </row>
    <row r="24" spans="1:7" ht="15.6">
      <c r="A24" s="47"/>
      <c r="B24" s="25"/>
      <c r="C24" s="1"/>
      <c r="D24" s="19"/>
      <c r="E24" s="25"/>
      <c r="F24" s="1"/>
      <c r="G24" s="10"/>
    </row>
    <row r="25" spans="1:7" ht="15.6">
      <c r="A25" s="47"/>
      <c r="B25" s="25"/>
      <c r="C25" s="1"/>
      <c r="D25" s="19"/>
      <c r="E25" s="25"/>
      <c r="F25" s="1"/>
      <c r="G25" s="10"/>
    </row>
    <row r="26" spans="1:7" ht="15.6">
      <c r="A26" s="47"/>
      <c r="B26" s="25"/>
      <c r="C26" s="1"/>
      <c r="D26" s="19"/>
      <c r="E26" s="25"/>
      <c r="F26" s="1"/>
      <c r="G26" s="10"/>
    </row>
    <row r="27" spans="1:7" ht="15.6">
      <c r="A27" s="47"/>
      <c r="B27" s="25"/>
      <c r="C27" s="1"/>
      <c r="D27" s="19"/>
      <c r="E27" s="25"/>
      <c r="F27" s="1"/>
      <c r="G27" s="10"/>
    </row>
    <row r="28" spans="1:7" ht="15.6">
      <c r="A28" s="47"/>
      <c r="B28" s="25"/>
      <c r="C28" s="1"/>
      <c r="D28" s="19"/>
      <c r="E28" s="25"/>
      <c r="F28" s="1"/>
      <c r="G28" s="10"/>
    </row>
    <row r="29" spans="1:7" ht="15.6">
      <c r="A29" s="47"/>
      <c r="B29" s="41"/>
      <c r="C29" s="1"/>
      <c r="D29" s="19"/>
      <c r="E29" s="25"/>
      <c r="F29" s="1"/>
      <c r="G29" s="10"/>
    </row>
    <row r="30" spans="1:7" ht="15.6">
      <c r="A30" s="47"/>
      <c r="B30" s="41"/>
      <c r="C30" s="1"/>
      <c r="D30" s="19"/>
      <c r="E30" s="25"/>
      <c r="F30" s="1"/>
      <c r="G30" s="10"/>
    </row>
    <row r="31" spans="1:7" ht="15.6">
      <c r="A31" s="93"/>
      <c r="B31" s="79"/>
      <c r="C31" s="1"/>
      <c r="D31" s="19"/>
      <c r="E31" s="25"/>
      <c r="F31" s="1"/>
      <c r="G31" s="10"/>
    </row>
    <row r="32" spans="1:7" ht="15.6">
      <c r="A32" s="93"/>
      <c r="B32" s="79"/>
      <c r="C32" s="1"/>
      <c r="D32" s="19"/>
      <c r="E32" s="25"/>
      <c r="F32" s="1"/>
      <c r="G32" s="10"/>
    </row>
    <row r="33" spans="1:7" ht="15.6">
      <c r="A33" s="93"/>
      <c r="B33" s="79"/>
      <c r="C33" s="1"/>
      <c r="D33" s="19"/>
      <c r="E33" s="25"/>
      <c r="F33" s="1"/>
      <c r="G33" s="10"/>
    </row>
    <row r="34" spans="1:7" ht="15.6">
      <c r="A34" s="93"/>
      <c r="B34" s="79"/>
      <c r="C34" s="1"/>
      <c r="D34" s="19"/>
      <c r="E34" s="25"/>
      <c r="F34" s="1"/>
      <c r="G34" s="10"/>
    </row>
    <row r="35" spans="1:7" ht="15.6">
      <c r="A35" s="47"/>
      <c r="B35" s="41"/>
      <c r="C35" s="1"/>
      <c r="D35" s="19"/>
      <c r="E35" s="25"/>
      <c r="F35" s="1"/>
      <c r="G35" s="10"/>
    </row>
    <row r="36" spans="1:7" ht="15.95" thickBot="1">
      <c r="A36" s="48"/>
      <c r="B36" s="23"/>
      <c r="C36" s="8"/>
      <c r="D36" s="12"/>
      <c r="E36" s="27"/>
      <c r="F36" s="8"/>
      <c r="G36" s="12"/>
    </row>
    <row r="37" spans="1:7" ht="15.95" thickBot="1">
      <c r="A37" s="66"/>
      <c r="B37" s="62">
        <f>SUM(B3:B36)</f>
        <v>24220</v>
      </c>
      <c r="C37" s="62"/>
      <c r="D37" s="62">
        <f>SUM(D3:D36)</f>
        <v>0</v>
      </c>
      <c r="E37" s="62">
        <f>SUM(E3:E36)</f>
        <v>27773.57</v>
      </c>
      <c r="F37" s="63"/>
      <c r="G37" s="62">
        <f>SUM(G3:G36)</f>
        <v>0</v>
      </c>
    </row>
    <row r="38" spans="1:7" s="4" customFormat="1" ht="15.95" thickBot="1">
      <c r="A38" s="68" t="s">
        <v>35</v>
      </c>
      <c r="B38" s="64"/>
      <c r="C38" s="65"/>
      <c r="D38" s="29">
        <f>D37-B37</f>
        <v>-24220</v>
      </c>
      <c r="E38" s="45"/>
      <c r="F38" s="46"/>
      <c r="G38" s="29">
        <f>G37-E37</f>
        <v>-27773.57</v>
      </c>
    </row>
    <row r="39" spans="1:7" ht="15.6">
      <c r="A39" s="1" t="s">
        <v>47</v>
      </c>
      <c r="B39" s="1"/>
      <c r="C39" s="1"/>
      <c r="D39" s="58"/>
      <c r="E39" s="1"/>
      <c r="F39" s="1"/>
      <c r="G39" s="118">
        <f>G38-D38</f>
        <v>-3553.5699999999997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K30"/>
  <sheetViews>
    <sheetView topLeftCell="A24" zoomScaleNormal="100" workbookViewId="0">
      <selection activeCell="I10" sqref="I10"/>
    </sheetView>
  </sheetViews>
  <sheetFormatPr defaultColWidth="8.85546875" defaultRowHeight="14.45"/>
  <cols>
    <col min="1" max="1" width="32.28515625" customWidth="1"/>
    <col min="2" max="2" width="14.7109375" bestFit="1" customWidth="1"/>
    <col min="3" max="3" width="9.140625" customWidth="1"/>
    <col min="4" max="4" width="20" customWidth="1"/>
    <col min="5" max="5" width="33.7109375" customWidth="1"/>
    <col min="6" max="6" width="9.140625" customWidth="1"/>
    <col min="7" max="7" width="21.42578125" customWidth="1"/>
    <col min="8" max="8" width="42.85546875" bestFit="1" customWidth="1"/>
    <col min="9" max="9" width="12.7109375" bestFit="1" customWidth="1"/>
    <col min="10" max="10" width="11.42578125" customWidth="1"/>
    <col min="11" max="11" width="12.7109375" bestFit="1" customWidth="1"/>
    <col min="12" max="256" width="11.42578125" customWidth="1"/>
  </cols>
  <sheetData>
    <row r="1" spans="1:11" s="3" customFormat="1" ht="44.25" customHeight="1" thickBot="1">
      <c r="A1" s="131" t="s">
        <v>99</v>
      </c>
      <c r="B1" s="132"/>
      <c r="C1" s="132"/>
      <c r="D1" s="133"/>
      <c r="E1" s="3" t="s">
        <v>35</v>
      </c>
      <c r="H1" s="119" t="s">
        <v>100</v>
      </c>
    </row>
    <row r="2" spans="1:11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  <c r="H2" s="13" t="s">
        <v>3</v>
      </c>
      <c r="I2" s="13" t="s">
        <v>4</v>
      </c>
      <c r="J2" s="14"/>
      <c r="K2" s="15" t="s">
        <v>5</v>
      </c>
    </row>
    <row r="3" spans="1:11" ht="15.6">
      <c r="A3" s="39" t="s">
        <v>101</v>
      </c>
      <c r="B3" s="41">
        <v>1000</v>
      </c>
      <c r="C3" s="1"/>
      <c r="D3" s="11"/>
      <c r="E3" s="25">
        <v>0</v>
      </c>
      <c r="F3" s="1"/>
      <c r="G3" s="10"/>
      <c r="H3" s="39"/>
      <c r="I3" s="24"/>
      <c r="J3" s="1"/>
      <c r="K3" s="10"/>
    </row>
    <row r="4" spans="1:11" ht="15.6">
      <c r="A4" s="39" t="s">
        <v>102</v>
      </c>
      <c r="B4" s="41">
        <v>18000</v>
      </c>
      <c r="C4" s="1"/>
      <c r="D4" s="11"/>
      <c r="E4" s="25">
        <v>10460.709999999999</v>
      </c>
      <c r="F4" s="1"/>
      <c r="G4" s="11"/>
      <c r="H4" s="47" t="s">
        <v>103</v>
      </c>
      <c r="I4" s="25"/>
      <c r="J4" s="1"/>
      <c r="K4" s="11">
        <v>30000</v>
      </c>
    </row>
    <row r="5" spans="1:11" ht="15.6">
      <c r="A5" s="2" t="s">
        <v>104</v>
      </c>
      <c r="B5" s="41">
        <v>10000</v>
      </c>
      <c r="C5" s="34"/>
      <c r="D5" s="11"/>
      <c r="E5" s="25">
        <v>2463.87</v>
      </c>
      <c r="F5" s="1"/>
      <c r="G5" s="11"/>
      <c r="H5" s="2" t="s">
        <v>105</v>
      </c>
      <c r="I5" s="25">
        <v>1800</v>
      </c>
      <c r="J5" s="1"/>
      <c r="K5" s="11"/>
    </row>
    <row r="6" spans="1:11" ht="15.6">
      <c r="A6" s="2"/>
      <c r="B6" s="41"/>
      <c r="C6" s="34"/>
      <c r="D6" s="19"/>
      <c r="E6" s="25"/>
      <c r="F6" s="1"/>
      <c r="G6" s="11"/>
      <c r="H6" s="2" t="s">
        <v>106</v>
      </c>
      <c r="I6" s="25">
        <v>6785</v>
      </c>
      <c r="J6" s="1"/>
      <c r="K6" s="11"/>
    </row>
    <row r="7" spans="1:11" ht="15.6">
      <c r="A7" s="2"/>
      <c r="B7" s="41"/>
      <c r="C7" s="34"/>
      <c r="D7" s="19"/>
      <c r="E7" s="25"/>
      <c r="F7" s="1"/>
      <c r="G7" s="10"/>
      <c r="H7" s="2" t="s">
        <v>107</v>
      </c>
      <c r="I7" s="25">
        <v>267</v>
      </c>
      <c r="J7" s="1"/>
      <c r="K7" s="10"/>
    </row>
    <row r="8" spans="1:11" ht="15.6">
      <c r="A8" s="2"/>
      <c r="B8" s="41"/>
      <c r="C8" s="1"/>
      <c r="D8" s="19"/>
      <c r="E8" s="25"/>
      <c r="F8" s="1"/>
      <c r="G8" s="10"/>
      <c r="H8" s="2" t="s">
        <v>108</v>
      </c>
      <c r="I8" s="25">
        <v>0</v>
      </c>
      <c r="J8" s="1"/>
      <c r="K8" s="10"/>
    </row>
    <row r="9" spans="1:11" ht="15.6">
      <c r="A9" s="47"/>
      <c r="B9" s="41"/>
      <c r="C9" s="1"/>
      <c r="D9" s="19"/>
      <c r="E9" s="25"/>
      <c r="F9" s="1"/>
      <c r="G9" s="10"/>
      <c r="H9" s="2"/>
      <c r="I9" s="25"/>
      <c r="J9" s="1"/>
      <c r="K9" s="10"/>
    </row>
    <row r="10" spans="1:11" ht="15.6">
      <c r="A10" s="2"/>
      <c r="B10" s="41"/>
      <c r="C10" s="1"/>
      <c r="D10" s="19"/>
      <c r="E10" s="25"/>
      <c r="F10" s="1"/>
      <c r="G10" s="10"/>
      <c r="H10" s="2" t="s">
        <v>109</v>
      </c>
      <c r="I10" s="25">
        <v>21148</v>
      </c>
      <c r="J10" s="1"/>
      <c r="K10" s="10"/>
    </row>
    <row r="11" spans="1:11" ht="15.6">
      <c r="A11" s="2"/>
      <c r="B11" s="41"/>
      <c r="C11" s="1"/>
      <c r="D11" s="19"/>
      <c r="E11" s="25"/>
      <c r="F11" s="1"/>
      <c r="G11" s="10"/>
      <c r="H11" s="2"/>
      <c r="I11" s="25"/>
      <c r="J11" s="1"/>
      <c r="K11" s="10"/>
    </row>
    <row r="12" spans="1:11" ht="15.6">
      <c r="A12" s="2"/>
      <c r="B12" s="41"/>
      <c r="C12" s="1"/>
      <c r="D12" s="19"/>
      <c r="E12" s="25"/>
      <c r="F12" s="1"/>
      <c r="G12" s="10"/>
      <c r="H12" s="2"/>
      <c r="I12" s="25"/>
      <c r="J12" s="1"/>
      <c r="K12" s="10"/>
    </row>
    <row r="13" spans="1:11" ht="15.6">
      <c r="A13" s="2"/>
      <c r="B13" s="41"/>
      <c r="C13" s="1"/>
      <c r="D13" s="19"/>
      <c r="E13" s="25"/>
      <c r="F13" s="1"/>
      <c r="G13" s="10"/>
      <c r="H13" s="2"/>
      <c r="I13" s="25"/>
      <c r="J13" s="1"/>
      <c r="K13" s="10"/>
    </row>
    <row r="14" spans="1:11" ht="15.6">
      <c r="A14" s="2"/>
      <c r="B14" s="41"/>
      <c r="C14" s="1"/>
      <c r="D14" s="19"/>
      <c r="E14" s="25"/>
      <c r="F14" s="1"/>
      <c r="G14" s="10"/>
      <c r="H14" s="2"/>
      <c r="I14" s="25"/>
      <c r="J14" s="1"/>
      <c r="K14" s="10"/>
    </row>
    <row r="15" spans="1:11" ht="15.6">
      <c r="A15" s="2"/>
      <c r="B15" s="41"/>
      <c r="C15" s="1"/>
      <c r="D15" s="19"/>
      <c r="E15" s="25"/>
      <c r="F15" s="1"/>
      <c r="G15" s="10"/>
      <c r="H15" s="2"/>
      <c r="I15" s="25"/>
      <c r="J15" s="120"/>
      <c r="K15" s="19"/>
    </row>
    <row r="16" spans="1:11" ht="15.6">
      <c r="A16" s="2"/>
      <c r="B16" s="41"/>
      <c r="C16" s="1"/>
      <c r="D16" s="19"/>
      <c r="E16" s="25" t="s">
        <v>110</v>
      </c>
      <c r="F16" s="1"/>
      <c r="G16" s="10"/>
      <c r="H16" s="47"/>
      <c r="I16" s="25"/>
      <c r="J16" s="1"/>
      <c r="K16" s="19"/>
    </row>
    <row r="17" spans="1:11" ht="15.6">
      <c r="A17" s="2"/>
      <c r="B17" s="41"/>
      <c r="C17" s="1"/>
      <c r="D17" s="19"/>
      <c r="E17" s="25" t="s">
        <v>110</v>
      </c>
      <c r="F17" s="1"/>
      <c r="G17" s="10"/>
      <c r="H17" s="2"/>
      <c r="I17" s="25"/>
      <c r="J17" s="1"/>
      <c r="K17" s="10"/>
    </row>
    <row r="18" spans="1:11" ht="15.6">
      <c r="A18" s="2"/>
      <c r="B18" s="41"/>
      <c r="C18" s="1"/>
      <c r="D18" s="19"/>
      <c r="E18" s="25"/>
      <c r="F18" s="1"/>
      <c r="G18" s="10"/>
      <c r="H18" s="2"/>
      <c r="I18" s="25"/>
      <c r="J18" s="1"/>
      <c r="K18" s="10"/>
    </row>
    <row r="19" spans="1:11" ht="15.6">
      <c r="A19" s="2"/>
      <c r="B19" s="41"/>
      <c r="C19" s="1"/>
      <c r="D19" s="19"/>
      <c r="E19" s="25"/>
      <c r="F19" s="1"/>
      <c r="G19" s="10"/>
      <c r="H19" s="2"/>
      <c r="I19" s="25"/>
      <c r="J19" s="1"/>
      <c r="K19" s="10"/>
    </row>
    <row r="20" spans="1:11" ht="15.6">
      <c r="A20" s="2"/>
      <c r="B20" s="41"/>
      <c r="C20" s="1"/>
      <c r="D20" s="19"/>
      <c r="E20" s="25"/>
      <c r="F20" s="1"/>
      <c r="G20" s="10"/>
      <c r="H20" s="2"/>
      <c r="I20" s="25"/>
      <c r="J20" s="1"/>
      <c r="K20" s="10"/>
    </row>
    <row r="21" spans="1:11" ht="15.6">
      <c r="A21" s="2"/>
      <c r="B21" s="41"/>
      <c r="C21" s="1"/>
      <c r="D21" s="19"/>
      <c r="E21" s="25"/>
      <c r="F21" s="1"/>
      <c r="G21" s="10"/>
      <c r="H21" s="2"/>
      <c r="I21" s="25"/>
      <c r="J21" s="1"/>
      <c r="K21" s="10"/>
    </row>
    <row r="22" spans="1:11" ht="15.6">
      <c r="A22" s="2"/>
      <c r="B22" s="41"/>
      <c r="C22" s="1"/>
      <c r="D22" s="19"/>
      <c r="E22" s="25"/>
      <c r="F22" s="1"/>
      <c r="G22" s="10"/>
      <c r="H22" s="2"/>
      <c r="I22" s="25"/>
      <c r="J22" s="1"/>
      <c r="K22" s="10"/>
    </row>
    <row r="23" spans="1:11" ht="15.6">
      <c r="A23" s="2"/>
      <c r="B23" s="41"/>
      <c r="C23" s="1"/>
      <c r="D23" s="19"/>
      <c r="E23" s="25"/>
      <c r="F23" s="1"/>
      <c r="G23" s="10"/>
      <c r="H23" s="2"/>
      <c r="I23" s="25"/>
      <c r="J23" s="1"/>
      <c r="K23" s="10"/>
    </row>
    <row r="24" spans="1:11" ht="15.6">
      <c r="A24" s="2"/>
      <c r="B24" s="41"/>
      <c r="C24" s="1"/>
      <c r="D24" s="19"/>
      <c r="E24" s="25"/>
      <c r="F24" s="1"/>
      <c r="G24" s="10"/>
      <c r="H24" s="2"/>
      <c r="I24" s="25"/>
      <c r="J24" s="1"/>
      <c r="K24" s="10"/>
    </row>
    <row r="25" spans="1:11" ht="15.6">
      <c r="A25" s="16"/>
      <c r="B25" s="41"/>
      <c r="C25" s="17"/>
      <c r="D25" s="20"/>
      <c r="E25" s="26"/>
      <c r="F25" s="17"/>
      <c r="G25" s="18"/>
      <c r="H25" s="16"/>
      <c r="I25" s="26"/>
      <c r="J25" s="17"/>
      <c r="K25" s="18"/>
    </row>
    <row r="26" spans="1:11" ht="15.6">
      <c r="A26" s="16"/>
      <c r="B26" s="41"/>
      <c r="C26" s="17"/>
      <c r="D26" s="20"/>
      <c r="E26" s="26"/>
      <c r="F26" s="17"/>
      <c r="G26" s="18"/>
      <c r="H26" s="16"/>
      <c r="I26" s="26"/>
      <c r="J26" s="17"/>
      <c r="K26" s="18"/>
    </row>
    <row r="27" spans="1:11" ht="15.95" thickBot="1">
      <c r="A27" s="7"/>
      <c r="B27" s="73"/>
      <c r="C27" s="8"/>
      <c r="D27" s="12"/>
      <c r="E27" s="27"/>
      <c r="F27" s="8"/>
      <c r="G27" s="12"/>
      <c r="H27" s="7"/>
      <c r="I27" s="27"/>
      <c r="J27" s="8"/>
      <c r="K27" s="12"/>
    </row>
    <row r="28" spans="1:11" ht="15.95" thickBot="1">
      <c r="A28" s="66"/>
      <c r="B28" s="62">
        <f>SUM(B3:B27)</f>
        <v>29000</v>
      </c>
      <c r="C28" s="58"/>
      <c r="D28" s="56">
        <f>SUM(D3:D27)</f>
        <v>0</v>
      </c>
      <c r="E28" s="54">
        <f>SUM(E3:E27)</f>
        <v>12924.579999999998</v>
      </c>
      <c r="F28" s="63"/>
      <c r="G28" s="56">
        <f t="shared" ref="G28" si="0">SUM(G3:G27)</f>
        <v>0</v>
      </c>
      <c r="H28" s="66"/>
      <c r="I28" s="54">
        <f>SUM(I3:I27)</f>
        <v>30000</v>
      </c>
      <c r="J28" s="63"/>
      <c r="K28" s="56">
        <f t="shared" ref="K28" si="1">SUM(K3:K27)</f>
        <v>30000</v>
      </c>
    </row>
    <row r="29" spans="1:11" s="4" customFormat="1" ht="15.95" thickBot="1">
      <c r="A29" s="68" t="s">
        <v>35</v>
      </c>
      <c r="B29" s="64"/>
      <c r="C29" s="65"/>
      <c r="D29" s="29">
        <f>D28-B28</f>
        <v>-29000</v>
      </c>
      <c r="E29" s="45"/>
      <c r="F29" s="46"/>
      <c r="G29" s="29">
        <f t="shared" ref="G29" si="2">G28-E28</f>
        <v>-12924.579999999998</v>
      </c>
      <c r="H29" s="68" t="s">
        <v>111</v>
      </c>
      <c r="I29" s="45"/>
      <c r="J29" s="46"/>
      <c r="K29" s="29">
        <f t="shared" ref="K29" si="3">K28-I28</f>
        <v>0</v>
      </c>
    </row>
    <row r="30" spans="1:11" ht="15.6">
      <c r="A30" s="28" t="s">
        <v>47</v>
      </c>
      <c r="B30" s="28"/>
      <c r="C30" s="28"/>
      <c r="D30" s="6"/>
      <c r="E30" s="6"/>
      <c r="F30" s="6"/>
      <c r="G30" s="118">
        <f>G29-D29</f>
        <v>16075.420000000002</v>
      </c>
      <c r="H30" s="1"/>
      <c r="I30" s="58"/>
      <c r="J30" s="58"/>
      <c r="K30" s="118"/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G30"/>
  <sheetViews>
    <sheetView topLeftCell="A14" zoomScaleNormal="100" workbookViewId="0">
      <selection sqref="A1:D1"/>
    </sheetView>
  </sheetViews>
  <sheetFormatPr defaultColWidth="8.85546875" defaultRowHeight="14.45"/>
  <cols>
    <col min="1" max="1" width="32.28515625" customWidth="1"/>
    <col min="2" max="2" width="14.7109375" bestFit="1" customWidth="1"/>
    <col min="3" max="3" width="9.140625" customWidth="1"/>
    <col min="4" max="4" width="20" customWidth="1"/>
    <col min="5" max="5" width="33.7109375" customWidth="1"/>
    <col min="6" max="6" width="23.85546875" bestFit="1" customWidth="1"/>
    <col min="7" max="7" width="21.42578125" customWidth="1"/>
    <col min="8" max="256" width="11.42578125" customWidth="1"/>
  </cols>
  <sheetData>
    <row r="1" spans="1:7" s="3" customFormat="1" ht="44.25" customHeight="1" thickBot="1">
      <c r="A1" s="131" t="s">
        <v>112</v>
      </c>
      <c r="B1" s="132"/>
      <c r="C1" s="132"/>
      <c r="D1" s="133"/>
      <c r="E1" s="3" t="s">
        <v>35</v>
      </c>
    </row>
    <row r="2" spans="1:7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</row>
    <row r="3" spans="1:7" ht="15.6">
      <c r="A3" s="39" t="s">
        <v>68</v>
      </c>
      <c r="B3" s="41">
        <v>0</v>
      </c>
      <c r="C3" s="1"/>
      <c r="D3" s="11"/>
      <c r="E3" s="24"/>
      <c r="F3" s="1"/>
      <c r="G3" s="10"/>
    </row>
    <row r="4" spans="1:7" ht="15.6">
      <c r="A4" s="39" t="s">
        <v>113</v>
      </c>
      <c r="B4" s="41">
        <v>1000</v>
      </c>
      <c r="C4" s="1"/>
      <c r="D4" s="11"/>
      <c r="E4" s="24"/>
      <c r="F4" s="1"/>
      <c r="G4" s="11"/>
    </row>
    <row r="5" spans="1:7" ht="15.6">
      <c r="A5" s="39" t="s">
        <v>114</v>
      </c>
      <c r="B5" s="41">
        <v>12000</v>
      </c>
      <c r="C5" s="34"/>
      <c r="D5" s="11"/>
      <c r="E5" s="41"/>
      <c r="F5" s="1"/>
      <c r="G5" s="11"/>
    </row>
    <row r="6" spans="1:7" ht="15.6">
      <c r="A6" s="39" t="s">
        <v>115</v>
      </c>
      <c r="B6" s="41">
        <v>3000</v>
      </c>
      <c r="C6" s="34"/>
      <c r="D6" s="19"/>
      <c r="E6" s="41"/>
      <c r="F6" s="1"/>
      <c r="G6" s="11"/>
    </row>
    <row r="7" spans="1:7" ht="15.6">
      <c r="A7" s="39" t="s">
        <v>116</v>
      </c>
      <c r="B7" s="41">
        <v>4000</v>
      </c>
      <c r="C7" s="34"/>
      <c r="D7" s="19"/>
      <c r="E7" s="41"/>
      <c r="F7" s="1"/>
      <c r="G7" s="10"/>
    </row>
    <row r="8" spans="1:7" ht="15.6">
      <c r="A8" s="39"/>
      <c r="B8" s="41"/>
      <c r="C8" s="1"/>
      <c r="D8" s="19"/>
      <c r="E8" s="41"/>
      <c r="F8" s="1"/>
      <c r="G8" s="10"/>
    </row>
    <row r="9" spans="1:7" ht="15.6">
      <c r="A9" s="39"/>
      <c r="B9" s="41"/>
      <c r="C9" s="1"/>
      <c r="D9" s="19"/>
      <c r="E9" s="41">
        <v>10062.5</v>
      </c>
      <c r="F9" s="130" t="s">
        <v>117</v>
      </c>
      <c r="G9" s="10"/>
    </row>
    <row r="10" spans="1:7" ht="15.6">
      <c r="A10" s="39"/>
      <c r="B10" s="41"/>
      <c r="C10" s="1"/>
      <c r="D10" s="19"/>
      <c r="E10" s="41">
        <v>2550</v>
      </c>
      <c r="F10" s="130" t="s">
        <v>118</v>
      </c>
      <c r="G10" s="10"/>
    </row>
    <row r="11" spans="1:7" ht="15.6">
      <c r="A11" s="2"/>
      <c r="B11" s="41"/>
      <c r="C11" s="1"/>
      <c r="D11" s="19"/>
      <c r="E11" s="41">
        <v>1596</v>
      </c>
      <c r="F11" s="130" t="s">
        <v>119</v>
      </c>
      <c r="G11" s="10"/>
    </row>
    <row r="12" spans="1:7" ht="15.6">
      <c r="A12" s="2"/>
      <c r="B12" s="41"/>
      <c r="C12" s="1"/>
      <c r="D12" s="19"/>
      <c r="E12" s="41">
        <v>2388.5</v>
      </c>
      <c r="F12" s="130" t="s">
        <v>120</v>
      </c>
      <c r="G12" s="10"/>
    </row>
    <row r="13" spans="1:7" ht="15.6">
      <c r="A13" s="37"/>
      <c r="B13" s="41"/>
      <c r="C13" s="1"/>
      <c r="D13" s="19"/>
      <c r="E13" s="41">
        <v>1312.5</v>
      </c>
      <c r="F13" s="130" t="s">
        <v>117</v>
      </c>
      <c r="G13" s="10"/>
    </row>
    <row r="14" spans="1:7" ht="15.6">
      <c r="A14" s="2"/>
      <c r="B14" s="41"/>
      <c r="C14" s="1"/>
      <c r="D14" s="19"/>
      <c r="E14" s="41"/>
      <c r="F14" s="1"/>
      <c r="G14" s="10"/>
    </row>
    <row r="15" spans="1:7" ht="15.6">
      <c r="A15" s="2"/>
      <c r="B15" s="41"/>
      <c r="C15" s="1"/>
      <c r="D15" s="19"/>
      <c r="E15" s="41"/>
      <c r="F15" s="1"/>
      <c r="G15" s="10"/>
    </row>
    <row r="16" spans="1:7" ht="15.6">
      <c r="A16" s="2"/>
      <c r="B16" s="41"/>
      <c r="C16" s="1"/>
      <c r="D16" s="19"/>
      <c r="E16" s="41"/>
      <c r="F16" s="1"/>
      <c r="G16" s="10"/>
    </row>
    <row r="17" spans="1:7" ht="15.6">
      <c r="A17" s="2"/>
      <c r="B17" s="41"/>
      <c r="C17" s="1"/>
      <c r="D17" s="19"/>
      <c r="E17" s="25"/>
      <c r="F17" s="1"/>
      <c r="G17" s="10"/>
    </row>
    <row r="18" spans="1:7" ht="15.6">
      <c r="A18" s="2"/>
      <c r="B18" s="41"/>
      <c r="C18" s="1"/>
      <c r="D18" s="19"/>
      <c r="E18" s="25"/>
      <c r="F18" s="1"/>
      <c r="G18" s="10"/>
    </row>
    <row r="19" spans="1:7" ht="15.6">
      <c r="A19" s="2"/>
      <c r="B19" s="41"/>
      <c r="C19" s="1"/>
      <c r="D19" s="19"/>
      <c r="E19" s="25"/>
      <c r="F19" s="1"/>
      <c r="G19" s="10"/>
    </row>
    <row r="20" spans="1:7" ht="15.6">
      <c r="A20" s="2"/>
      <c r="B20" s="41"/>
      <c r="C20" s="1"/>
      <c r="D20" s="19"/>
      <c r="E20" s="25"/>
      <c r="F20" s="1"/>
      <c r="G20" s="10"/>
    </row>
    <row r="21" spans="1:7" ht="15.6">
      <c r="A21" s="2"/>
      <c r="B21" s="41"/>
      <c r="C21" s="1"/>
      <c r="D21" s="19"/>
      <c r="E21" s="25"/>
      <c r="F21" s="1"/>
      <c r="G21" s="10"/>
    </row>
    <row r="22" spans="1:7" ht="15.6">
      <c r="A22" s="2"/>
      <c r="B22" s="41"/>
      <c r="C22" s="1"/>
      <c r="D22" s="19"/>
      <c r="E22" s="25"/>
      <c r="F22" s="1"/>
      <c r="G22" s="10"/>
    </row>
    <row r="23" spans="1:7" ht="15.6">
      <c r="A23" s="2"/>
      <c r="B23" s="41"/>
      <c r="C23" s="1"/>
      <c r="D23" s="19"/>
      <c r="E23" s="25"/>
      <c r="F23" s="1"/>
      <c r="G23" s="10"/>
    </row>
    <row r="24" spans="1:7" ht="15.6">
      <c r="A24" s="2"/>
      <c r="B24" s="41"/>
      <c r="C24" s="1"/>
      <c r="D24" s="19"/>
      <c r="E24" s="25"/>
      <c r="F24" s="1"/>
      <c r="G24" s="10"/>
    </row>
    <row r="25" spans="1:7" ht="15.6">
      <c r="A25" s="16"/>
      <c r="B25" s="41"/>
      <c r="C25" s="17"/>
      <c r="D25" s="20"/>
      <c r="E25" s="26"/>
      <c r="F25" s="17"/>
      <c r="G25" s="18"/>
    </row>
    <row r="26" spans="1:7" ht="15.6">
      <c r="A26" s="16"/>
      <c r="B26" s="41"/>
      <c r="C26" s="17"/>
      <c r="D26" s="20"/>
      <c r="E26" s="26"/>
      <c r="F26" s="17"/>
      <c r="G26" s="18"/>
    </row>
    <row r="27" spans="1:7" ht="15.95" thickBot="1">
      <c r="A27" s="7"/>
      <c r="B27" s="73"/>
      <c r="C27" s="8"/>
      <c r="D27" s="12"/>
      <c r="E27" s="27"/>
      <c r="F27" s="8"/>
      <c r="G27" s="12"/>
    </row>
    <row r="28" spans="1:7" ht="15.95" thickBot="1">
      <c r="A28" s="66"/>
      <c r="B28" s="62">
        <f>SUM(B3:B27)</f>
        <v>20000</v>
      </c>
      <c r="C28" s="58"/>
      <c r="D28" s="56">
        <f>SUM(D3:D27)</f>
        <v>0</v>
      </c>
      <c r="E28" s="54">
        <f>SUM(E3:E27)</f>
        <v>17909.5</v>
      </c>
      <c r="F28" s="63"/>
      <c r="G28" s="56">
        <f t="shared" ref="G28" si="0">SUM(G3:G27)</f>
        <v>0</v>
      </c>
    </row>
    <row r="29" spans="1:7" s="4" customFormat="1" ht="15.95" thickBot="1">
      <c r="A29" s="68" t="s">
        <v>35</v>
      </c>
      <c r="B29" s="64"/>
      <c r="C29" s="65"/>
      <c r="D29" s="29">
        <f>D28-B28</f>
        <v>-20000</v>
      </c>
      <c r="E29" s="45"/>
      <c r="F29" s="46"/>
      <c r="G29" s="29">
        <f t="shared" ref="G29" si="1">G28-E28</f>
        <v>-17909.5</v>
      </c>
    </row>
    <row r="30" spans="1:7" ht="15.6">
      <c r="A30" s="28" t="s">
        <v>47</v>
      </c>
      <c r="B30" s="28"/>
      <c r="C30" s="28"/>
      <c r="D30" s="6"/>
      <c r="E30" s="6"/>
      <c r="F30" s="6"/>
      <c r="G30" s="118">
        <f>G29-D29</f>
        <v>2090.5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0">
    <pageSetUpPr fitToPage="1"/>
  </sheetPr>
  <dimension ref="A1:J31"/>
  <sheetViews>
    <sheetView topLeftCell="A14" zoomScaleNormal="100" workbookViewId="0">
      <selection activeCell="E13" sqref="E13"/>
    </sheetView>
  </sheetViews>
  <sheetFormatPr defaultColWidth="8.85546875" defaultRowHeight="14.45"/>
  <cols>
    <col min="1" max="1" width="73.140625" bestFit="1" customWidth="1"/>
    <col min="2" max="2" width="14.7109375" bestFit="1" customWidth="1"/>
    <col min="3" max="3" width="11.28515625" bestFit="1" customWidth="1"/>
    <col min="4" max="4" width="20" customWidth="1"/>
    <col min="5" max="5" width="33.7109375" customWidth="1"/>
    <col min="6" max="6" width="9.140625" customWidth="1"/>
    <col min="7" max="7" width="21.42578125" customWidth="1"/>
    <col min="8" max="12" width="11.42578125" customWidth="1"/>
    <col min="13" max="13" width="11.85546875" customWidth="1"/>
    <col min="14" max="256" width="11.42578125" customWidth="1"/>
  </cols>
  <sheetData>
    <row r="1" spans="1:7" s="3" customFormat="1" ht="44.25" customHeight="1" thickBot="1">
      <c r="A1" s="131" t="s">
        <v>121</v>
      </c>
      <c r="B1" s="132"/>
      <c r="C1" s="132"/>
      <c r="D1" s="133"/>
      <c r="E1" s="3" t="s">
        <v>35</v>
      </c>
    </row>
    <row r="2" spans="1:7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</row>
    <row r="3" spans="1:7" ht="15.6">
      <c r="A3" s="39"/>
      <c r="B3" s="41"/>
      <c r="C3" s="44"/>
      <c r="D3" s="11"/>
      <c r="E3" s="24"/>
      <c r="F3" s="1"/>
      <c r="G3" s="10"/>
    </row>
    <row r="4" spans="1:7" ht="15.6">
      <c r="A4" s="88" t="s">
        <v>122</v>
      </c>
      <c r="B4" s="41"/>
      <c r="C4" s="44"/>
      <c r="D4" s="11"/>
      <c r="E4" s="24"/>
      <c r="F4" s="1"/>
      <c r="G4" s="11"/>
    </row>
    <row r="5" spans="1:7" ht="15.6">
      <c r="A5" s="39" t="s">
        <v>123</v>
      </c>
      <c r="B5" s="41">
        <v>1200</v>
      </c>
      <c r="C5" s="44"/>
      <c r="D5" s="11"/>
      <c r="E5" s="25"/>
      <c r="F5" s="1"/>
      <c r="G5" s="11"/>
    </row>
    <row r="6" spans="1:7" ht="15.6">
      <c r="A6" s="39" t="s">
        <v>124</v>
      </c>
      <c r="B6" s="41">
        <v>1500</v>
      </c>
      <c r="C6" s="44"/>
      <c r="D6" s="19"/>
      <c r="E6" s="25">
        <v>1300</v>
      </c>
      <c r="F6" s="1"/>
      <c r="G6" s="11"/>
    </row>
    <row r="7" spans="1:7" ht="15.6">
      <c r="A7" s="39" t="s">
        <v>125</v>
      </c>
      <c r="B7" s="41">
        <v>800</v>
      </c>
      <c r="C7" s="106">
        <f>SUM(B5:B7)</f>
        <v>3500</v>
      </c>
      <c r="D7" s="19"/>
      <c r="E7" s="25">
        <v>800</v>
      </c>
      <c r="F7" s="1"/>
      <c r="G7" s="10"/>
    </row>
    <row r="8" spans="1:7" ht="15.6">
      <c r="A8" s="39"/>
      <c r="B8" s="41"/>
      <c r="D8" s="19"/>
      <c r="E8" s="25"/>
      <c r="F8" s="1"/>
      <c r="G8" s="10"/>
    </row>
    <row r="9" spans="1:7" ht="15.6">
      <c r="A9" s="88" t="s">
        <v>126</v>
      </c>
      <c r="B9" s="41"/>
      <c r="C9" s="44"/>
      <c r="D9" s="19"/>
      <c r="E9" s="25"/>
      <c r="F9" s="1"/>
      <c r="G9" s="10"/>
    </row>
    <row r="10" spans="1:7" ht="15.6">
      <c r="A10" s="39" t="s">
        <v>123</v>
      </c>
      <c r="B10" s="41">
        <v>1200</v>
      </c>
      <c r="C10" s="44"/>
      <c r="D10" s="19"/>
      <c r="E10" s="25"/>
      <c r="F10" s="1"/>
      <c r="G10" s="10"/>
    </row>
    <row r="11" spans="1:7" ht="15.6">
      <c r="A11" s="39" t="s">
        <v>124</v>
      </c>
      <c r="B11" s="41">
        <v>1500</v>
      </c>
      <c r="C11" s="44"/>
      <c r="D11" s="19"/>
      <c r="E11" s="25"/>
      <c r="F11" s="1"/>
      <c r="G11" s="10"/>
    </row>
    <row r="12" spans="1:7" ht="15.6">
      <c r="A12" s="39" t="s">
        <v>125</v>
      </c>
      <c r="B12" s="41">
        <v>800</v>
      </c>
      <c r="C12" s="106">
        <f>SUM(B10:B12)</f>
        <v>3500</v>
      </c>
      <c r="D12" s="19"/>
      <c r="E12" s="25">
        <v>800</v>
      </c>
      <c r="F12" s="1"/>
      <c r="G12" s="10"/>
    </row>
    <row r="13" spans="1:7" ht="15.6">
      <c r="A13" s="98"/>
      <c r="B13" s="41"/>
      <c r="C13" s="44"/>
      <c r="D13" s="19"/>
      <c r="E13" s="25"/>
      <c r="F13" s="1"/>
      <c r="G13" s="10"/>
    </row>
    <row r="14" spans="1:7" ht="15.6">
      <c r="A14" s="88" t="s">
        <v>127</v>
      </c>
      <c r="B14" s="41"/>
      <c r="C14" s="44"/>
      <c r="D14" s="19"/>
      <c r="E14" s="25"/>
      <c r="F14" s="1"/>
      <c r="G14" s="10"/>
    </row>
    <row r="15" spans="1:7" ht="15.6">
      <c r="A15" s="39" t="s">
        <v>123</v>
      </c>
      <c r="B15" s="41">
        <v>1200</v>
      </c>
      <c r="C15" s="44"/>
      <c r="D15" s="19"/>
      <c r="E15" s="25"/>
      <c r="F15" s="1"/>
      <c r="G15" s="10"/>
    </row>
    <row r="16" spans="1:7" ht="15.6">
      <c r="A16" s="39" t="s">
        <v>124</v>
      </c>
      <c r="B16" s="41">
        <v>1500</v>
      </c>
      <c r="C16" s="44"/>
      <c r="D16" s="19"/>
      <c r="E16" s="25"/>
      <c r="F16" s="1"/>
      <c r="G16" s="10"/>
    </row>
    <row r="17" spans="1:10" ht="15.6">
      <c r="A17" s="39" t="s">
        <v>125</v>
      </c>
      <c r="B17" s="41">
        <v>800</v>
      </c>
      <c r="C17" s="106">
        <f>SUM(B15:B17)</f>
        <v>3500</v>
      </c>
      <c r="D17" s="19"/>
      <c r="E17" s="25"/>
      <c r="F17" s="1"/>
      <c r="G17" s="10"/>
    </row>
    <row r="18" spans="1:10" ht="15.6">
      <c r="A18" s="39"/>
      <c r="B18" s="41"/>
      <c r="C18" s="44"/>
      <c r="D18" s="19"/>
      <c r="E18" s="25"/>
      <c r="F18" s="1"/>
      <c r="G18" s="10"/>
    </row>
    <row r="19" spans="1:10" ht="15.6">
      <c r="A19" s="39" t="s">
        <v>128</v>
      </c>
      <c r="B19" s="41">
        <v>260</v>
      </c>
      <c r="C19" s="44"/>
      <c r="D19" s="19"/>
      <c r="E19" s="25"/>
      <c r="F19" s="1"/>
      <c r="G19" s="10"/>
    </row>
    <row r="20" spans="1:10" ht="15.6">
      <c r="A20" s="39" t="s">
        <v>129</v>
      </c>
      <c r="B20" s="41">
        <v>899</v>
      </c>
      <c r="C20" s="44"/>
      <c r="D20" s="19"/>
      <c r="E20" s="25"/>
      <c r="F20" s="1"/>
      <c r="G20" s="10"/>
    </row>
    <row r="21" spans="1:10" ht="15.6">
      <c r="A21" s="39"/>
      <c r="B21" s="41"/>
      <c r="C21" s="44"/>
      <c r="D21" s="19"/>
      <c r="E21" s="25"/>
      <c r="F21" s="1"/>
      <c r="G21" s="10"/>
    </row>
    <row r="22" spans="1:10" ht="15.6">
      <c r="A22" s="39"/>
      <c r="B22" s="41"/>
      <c r="C22" s="44"/>
      <c r="D22" s="19"/>
      <c r="E22" s="25"/>
      <c r="F22" s="1"/>
      <c r="G22" s="10"/>
    </row>
    <row r="23" spans="1:10" ht="15.6">
      <c r="A23" s="39"/>
      <c r="B23" s="41"/>
      <c r="C23" s="44"/>
      <c r="D23" s="19"/>
      <c r="E23" s="25"/>
      <c r="F23" s="1"/>
      <c r="G23" s="10"/>
    </row>
    <row r="24" spans="1:10" ht="15.6">
      <c r="A24" s="90"/>
      <c r="B24" s="41"/>
      <c r="C24" s="44"/>
      <c r="D24" s="19"/>
      <c r="E24" s="25"/>
      <c r="F24" s="1"/>
      <c r="G24" s="10"/>
    </row>
    <row r="25" spans="1:10" ht="15.6">
      <c r="A25" s="90"/>
      <c r="B25" s="41"/>
      <c r="C25" s="107"/>
      <c r="D25" s="20"/>
      <c r="E25" s="26"/>
      <c r="F25" s="17"/>
      <c r="G25" s="18"/>
      <c r="J25" t="s">
        <v>130</v>
      </c>
    </row>
    <row r="26" spans="1:10" ht="15.6">
      <c r="A26" s="90"/>
      <c r="B26" s="41"/>
      <c r="C26" s="107"/>
      <c r="D26" s="20"/>
      <c r="E26" s="26"/>
      <c r="F26" s="17"/>
      <c r="G26" s="18"/>
    </row>
    <row r="27" spans="1:10" ht="15.95" thickBot="1">
      <c r="A27" s="7"/>
      <c r="B27" s="89"/>
      <c r="C27" s="108"/>
      <c r="D27" s="12"/>
      <c r="E27" s="27"/>
      <c r="F27" s="8"/>
      <c r="G27" s="12"/>
    </row>
    <row r="28" spans="1:10" ht="15.95" thickBot="1">
      <c r="A28" s="66"/>
      <c r="B28" s="62">
        <f>SUM(B3:B27)</f>
        <v>11659</v>
      </c>
      <c r="C28" s="62"/>
      <c r="D28" s="56">
        <f>SUM(D3:D27)</f>
        <v>0</v>
      </c>
      <c r="E28" s="54">
        <f>SUM(E3:E27)</f>
        <v>2900</v>
      </c>
      <c r="F28" s="63"/>
      <c r="G28" s="56">
        <f t="shared" ref="G28" si="0">SUM(G3:G27)</f>
        <v>0</v>
      </c>
    </row>
    <row r="29" spans="1:10" s="4" customFormat="1" ht="15.95" thickBot="1">
      <c r="A29" s="68" t="s">
        <v>35</v>
      </c>
      <c r="B29" s="64"/>
      <c r="C29" s="65"/>
      <c r="D29" s="29">
        <f>D28-B28</f>
        <v>-11659</v>
      </c>
      <c r="E29" s="45"/>
      <c r="F29" s="46"/>
      <c r="G29" s="29">
        <f t="shared" ref="G29" si="1">G28-E28</f>
        <v>-2900</v>
      </c>
    </row>
    <row r="30" spans="1:10" ht="15.6">
      <c r="A30" s="28" t="s">
        <v>47</v>
      </c>
      <c r="B30" s="28"/>
      <c r="C30" s="28"/>
      <c r="D30" s="6"/>
      <c r="E30" s="6"/>
      <c r="F30" s="6"/>
      <c r="G30" s="118">
        <f>G29-D29</f>
        <v>8759</v>
      </c>
    </row>
    <row r="31" spans="1:10" ht="15.6">
      <c r="A31" s="80"/>
      <c r="B31" s="80"/>
      <c r="C31" s="80"/>
      <c r="D31" s="80"/>
      <c r="E31" s="80"/>
      <c r="F31" s="80"/>
      <c r="G31" s="80"/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I39"/>
  <sheetViews>
    <sheetView topLeftCell="A19" zoomScaleNormal="100" workbookViewId="0">
      <selection sqref="A1:D1"/>
    </sheetView>
  </sheetViews>
  <sheetFormatPr defaultColWidth="8.85546875" defaultRowHeight="14.45"/>
  <cols>
    <col min="1" max="1" width="44.28515625" bestFit="1" customWidth="1"/>
    <col min="2" max="2" width="14.42578125" bestFit="1" customWidth="1"/>
    <col min="3" max="3" width="13.42578125" bestFit="1" customWidth="1"/>
    <col min="4" max="4" width="20" customWidth="1"/>
    <col min="5" max="5" width="33.7109375" customWidth="1"/>
    <col min="6" max="6" width="40.140625" bestFit="1" customWidth="1"/>
    <col min="7" max="7" width="21.42578125" customWidth="1"/>
    <col min="8" max="8" width="11.42578125" customWidth="1"/>
    <col min="9" max="9" width="11.42578125" style="83" customWidth="1"/>
    <col min="10" max="10" width="11.42578125" customWidth="1"/>
    <col min="11" max="11" width="11.5703125" customWidth="1"/>
    <col min="12" max="12" width="10.42578125" bestFit="1" customWidth="1"/>
    <col min="13" max="256" width="11.42578125" customWidth="1"/>
  </cols>
  <sheetData>
    <row r="1" spans="1:9" s="3" customFormat="1" ht="44.25" customHeight="1" thickBot="1">
      <c r="A1" s="131" t="s">
        <v>131</v>
      </c>
      <c r="B1" s="132"/>
      <c r="C1" s="132"/>
      <c r="D1" s="133"/>
      <c r="E1" s="3" t="s">
        <v>35</v>
      </c>
      <c r="I1" s="109"/>
    </row>
    <row r="2" spans="1:9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</row>
    <row r="3" spans="1:9" ht="15.6">
      <c r="A3" s="37" t="s">
        <v>132</v>
      </c>
      <c r="B3" s="79"/>
      <c r="C3" s="78"/>
      <c r="D3" s="11"/>
      <c r="E3" s="24"/>
      <c r="F3" s="1"/>
      <c r="G3" s="10"/>
    </row>
    <row r="4" spans="1:9" ht="15.6">
      <c r="A4" s="6" t="s">
        <v>133</v>
      </c>
      <c r="B4" s="41">
        <v>0</v>
      </c>
      <c r="C4" s="78"/>
      <c r="D4" s="11"/>
      <c r="E4" s="24"/>
      <c r="F4" s="1"/>
      <c r="G4" s="11"/>
    </row>
    <row r="5" spans="1:9" ht="15.6">
      <c r="A5" s="28" t="s">
        <v>134</v>
      </c>
      <c r="B5" s="41">
        <v>0</v>
      </c>
      <c r="C5" s="78"/>
      <c r="D5" s="11"/>
      <c r="E5" s="25"/>
      <c r="F5" s="1"/>
      <c r="G5" s="11"/>
    </row>
    <row r="6" spans="1:9" ht="15.6">
      <c r="A6" s="28" t="s">
        <v>135</v>
      </c>
      <c r="B6" s="41">
        <v>0</v>
      </c>
      <c r="C6" s="78"/>
      <c r="D6" s="19"/>
      <c r="E6" s="25"/>
      <c r="F6" s="1"/>
      <c r="G6" s="11"/>
    </row>
    <row r="7" spans="1:9" ht="15.6">
      <c r="A7" s="28" t="s">
        <v>136</v>
      </c>
      <c r="B7" s="41">
        <v>0</v>
      </c>
      <c r="C7" s="78"/>
      <c r="D7" s="19"/>
      <c r="E7" s="25"/>
      <c r="F7" s="1"/>
      <c r="G7" s="10"/>
    </row>
    <row r="8" spans="1:9" ht="15.6">
      <c r="A8" s="28" t="s">
        <v>137</v>
      </c>
      <c r="B8" s="41">
        <v>0</v>
      </c>
      <c r="C8" s="78"/>
      <c r="D8" s="19"/>
      <c r="E8" s="25"/>
      <c r="F8" s="1"/>
      <c r="G8" s="10"/>
    </row>
    <row r="9" spans="1:9" ht="15.6">
      <c r="A9" s="28" t="s">
        <v>138</v>
      </c>
      <c r="B9" s="41">
        <v>0</v>
      </c>
      <c r="C9" s="78"/>
      <c r="D9" s="19"/>
      <c r="E9" s="25"/>
      <c r="F9" s="1"/>
      <c r="G9" s="10"/>
    </row>
    <row r="10" spans="1:9" ht="15.6">
      <c r="A10" s="28" t="s">
        <v>139</v>
      </c>
      <c r="B10" s="41">
        <v>2500</v>
      </c>
      <c r="C10" s="78"/>
      <c r="D10" s="19"/>
      <c r="E10" s="25">
        <v>4131.04</v>
      </c>
      <c r="F10" s="1" t="s">
        <v>140</v>
      </c>
      <c r="G10" s="10"/>
      <c r="H10" s="83"/>
      <c r="I10"/>
    </row>
    <row r="11" spans="1:9" ht="15.6">
      <c r="A11" s="28" t="s">
        <v>141</v>
      </c>
      <c r="B11" s="41">
        <v>2500</v>
      </c>
      <c r="C11" s="78"/>
      <c r="D11" s="19"/>
      <c r="E11" s="25"/>
      <c r="F11" s="1"/>
      <c r="G11" s="10"/>
    </row>
    <row r="12" spans="1:9" ht="15.6">
      <c r="A12" s="28" t="s">
        <v>142</v>
      </c>
      <c r="B12" s="41">
        <v>10000</v>
      </c>
      <c r="C12" s="78"/>
      <c r="D12" s="19"/>
      <c r="E12" s="25"/>
      <c r="F12" s="1"/>
      <c r="G12" s="10"/>
    </row>
    <row r="13" spans="1:9" ht="15.6">
      <c r="A13" s="28" t="s">
        <v>143</v>
      </c>
      <c r="B13" s="41">
        <v>700</v>
      </c>
      <c r="C13" s="78"/>
      <c r="D13" s="19"/>
      <c r="E13" s="25">
        <v>6594</v>
      </c>
      <c r="F13" s="1" t="s">
        <v>144</v>
      </c>
      <c r="G13" s="10"/>
      <c r="H13" s="83"/>
      <c r="I13"/>
    </row>
    <row r="14" spans="1:9" ht="15.6">
      <c r="A14" s="28" t="s">
        <v>145</v>
      </c>
      <c r="B14" s="41">
        <v>500</v>
      </c>
      <c r="C14" s="78"/>
      <c r="D14" s="19"/>
      <c r="E14" s="25"/>
      <c r="F14" s="1"/>
      <c r="G14" s="10"/>
    </row>
    <row r="15" spans="1:9" ht="15.6">
      <c r="A15" s="28" t="s">
        <v>146</v>
      </c>
      <c r="B15" s="41">
        <v>870</v>
      </c>
      <c r="C15" s="78"/>
      <c r="D15" s="19"/>
      <c r="E15" s="25"/>
      <c r="F15" s="1"/>
      <c r="G15" s="10"/>
    </row>
    <row r="16" spans="1:9" ht="15.6">
      <c r="A16" s="102" t="s">
        <v>147</v>
      </c>
      <c r="B16" s="41">
        <f>435*2</f>
        <v>870</v>
      </c>
      <c r="C16" s="74">
        <f>SUM(B4:B16)</f>
        <v>17940</v>
      </c>
      <c r="D16" s="19"/>
      <c r="E16" s="25"/>
      <c r="F16" s="1"/>
      <c r="G16" s="10"/>
    </row>
    <row r="17" spans="1:7" ht="15.6">
      <c r="A17" s="112"/>
      <c r="B17" s="85"/>
      <c r="C17" s="78"/>
      <c r="D17" s="19"/>
      <c r="E17" s="25"/>
      <c r="F17" s="44" t="s">
        <v>148</v>
      </c>
      <c r="G17" s="10"/>
    </row>
    <row r="18" spans="1:7" ht="15.6">
      <c r="A18" s="87" t="s">
        <v>149</v>
      </c>
      <c r="B18" s="41"/>
      <c r="C18" s="78"/>
      <c r="D18" s="19"/>
      <c r="E18" s="25">
        <v>4690.32</v>
      </c>
      <c r="F18" s="1" t="s">
        <v>150</v>
      </c>
      <c r="G18" s="10"/>
    </row>
    <row r="19" spans="1:7" ht="15.6">
      <c r="A19" s="28" t="s">
        <v>151</v>
      </c>
      <c r="B19" s="41">
        <v>3000</v>
      </c>
      <c r="C19" s="78"/>
      <c r="D19" s="19"/>
      <c r="E19" s="25">
        <v>5796.94</v>
      </c>
      <c r="F19" s="1" t="s">
        <v>152</v>
      </c>
      <c r="G19" s="10"/>
    </row>
    <row r="20" spans="1:7" ht="15.6">
      <c r="A20" s="28" t="s">
        <v>153</v>
      </c>
      <c r="B20" s="41">
        <v>5000</v>
      </c>
      <c r="C20" s="78"/>
      <c r="D20" s="19"/>
      <c r="E20" s="25">
        <v>2194.54</v>
      </c>
      <c r="F20" s="1" t="s">
        <v>154</v>
      </c>
      <c r="G20" s="10"/>
    </row>
    <row r="21" spans="1:7" ht="15.6">
      <c r="A21" s="28" t="s">
        <v>155</v>
      </c>
      <c r="B21" s="41">
        <v>1000</v>
      </c>
      <c r="C21" s="78"/>
      <c r="D21" s="19"/>
      <c r="E21" s="25">
        <v>856.18</v>
      </c>
      <c r="F21" s="1" t="s">
        <v>156</v>
      </c>
      <c r="G21" s="10"/>
    </row>
    <row r="22" spans="1:7" ht="15.6">
      <c r="A22" s="102" t="s">
        <v>157</v>
      </c>
      <c r="B22" s="41">
        <v>1300</v>
      </c>
      <c r="C22" s="78"/>
      <c r="D22" s="19"/>
      <c r="E22" s="25"/>
      <c r="F22" s="1"/>
      <c r="G22" s="10"/>
    </row>
    <row r="23" spans="1:7" ht="15.6">
      <c r="A23" s="112" t="s">
        <v>158</v>
      </c>
      <c r="B23" s="85"/>
      <c r="C23" s="74">
        <f>SUM(B19:B22)</f>
        <v>10300</v>
      </c>
      <c r="D23" s="19"/>
      <c r="E23" s="25"/>
      <c r="F23" s="1"/>
      <c r="G23" s="10"/>
    </row>
    <row r="24" spans="1:7" ht="15.6">
      <c r="A24" s="112"/>
      <c r="B24" s="85"/>
      <c r="C24" s="78"/>
      <c r="D24" s="19"/>
      <c r="E24" s="25"/>
      <c r="F24" s="1"/>
      <c r="G24" s="10"/>
    </row>
    <row r="25" spans="1:7" ht="15.6">
      <c r="A25" s="112" t="s">
        <v>159</v>
      </c>
      <c r="B25" s="85"/>
      <c r="C25" s="78"/>
      <c r="D25" s="19"/>
      <c r="E25" s="25"/>
      <c r="F25" s="1"/>
      <c r="G25" s="10"/>
    </row>
    <row r="26" spans="1:7" ht="15.6">
      <c r="A26" s="86" t="s">
        <v>159</v>
      </c>
      <c r="B26" s="85">
        <v>2000</v>
      </c>
      <c r="C26" s="78"/>
      <c r="D26" s="19"/>
      <c r="E26" s="25"/>
      <c r="F26" s="1"/>
      <c r="G26" s="10"/>
    </row>
    <row r="27" spans="1:7" ht="15.6">
      <c r="A27" s="112" t="s">
        <v>160</v>
      </c>
      <c r="B27" s="103"/>
      <c r="C27" s="74">
        <f>SUM(B26:B26)</f>
        <v>2000</v>
      </c>
      <c r="D27" s="19"/>
      <c r="E27" s="25"/>
      <c r="F27" s="1"/>
      <c r="G27" s="10"/>
    </row>
    <row r="28" spans="1:7" ht="15.6">
      <c r="B28" s="21"/>
      <c r="D28" s="19"/>
      <c r="E28" s="25"/>
      <c r="F28" s="1"/>
      <c r="G28" s="10"/>
    </row>
    <row r="29" spans="1:7" ht="15.6">
      <c r="A29" s="112"/>
      <c r="B29" s="104"/>
      <c r="C29" s="78"/>
      <c r="D29" s="19"/>
      <c r="E29" s="25"/>
      <c r="F29" s="1"/>
      <c r="G29" s="10"/>
    </row>
    <row r="30" spans="1:7" ht="15.6">
      <c r="A30" s="87" t="s">
        <v>161</v>
      </c>
      <c r="B30" s="85"/>
      <c r="C30" s="78"/>
      <c r="D30" s="19"/>
      <c r="E30" s="25"/>
      <c r="F30" s="44" t="s">
        <v>161</v>
      </c>
      <c r="G30" s="10"/>
    </row>
    <row r="31" spans="1:7" ht="15.6">
      <c r="A31" s="28" t="s">
        <v>161</v>
      </c>
      <c r="B31" s="85">
        <v>30000</v>
      </c>
      <c r="C31" s="78"/>
      <c r="D31" s="19"/>
      <c r="E31" s="25">
        <v>1093</v>
      </c>
      <c r="F31" s="1" t="s">
        <v>162</v>
      </c>
      <c r="G31" s="10"/>
    </row>
    <row r="32" spans="1:7" ht="15.6">
      <c r="A32" s="87" t="s">
        <v>163</v>
      </c>
      <c r="B32" s="85"/>
      <c r="C32" s="74">
        <f>SUM(B31)</f>
        <v>30000</v>
      </c>
      <c r="D32" s="19"/>
      <c r="E32" s="25">
        <v>7373.6</v>
      </c>
      <c r="F32" s="1" t="s">
        <v>164</v>
      </c>
      <c r="G32" s="10"/>
    </row>
    <row r="33" spans="1:9" ht="15.6">
      <c r="A33" s="86"/>
      <c r="B33" s="85"/>
      <c r="C33" s="78"/>
      <c r="D33" s="19"/>
      <c r="E33" s="25">
        <v>4911</v>
      </c>
      <c r="F33" s="1" t="s">
        <v>165</v>
      </c>
      <c r="G33" s="10"/>
    </row>
    <row r="34" spans="1:9" ht="15.6">
      <c r="A34" s="86"/>
      <c r="B34" s="85"/>
      <c r="C34" s="78"/>
      <c r="D34" s="19"/>
      <c r="E34" s="25"/>
      <c r="F34" s="1"/>
      <c r="G34" s="10"/>
    </row>
    <row r="35" spans="1:9" ht="15.6">
      <c r="A35" s="113"/>
      <c r="B35" s="75"/>
      <c r="C35" s="78"/>
      <c r="D35" s="19"/>
      <c r="E35" s="25"/>
      <c r="F35" s="1"/>
      <c r="G35" s="10"/>
    </row>
    <row r="36" spans="1:9" ht="15.95" thickBot="1">
      <c r="A36" s="48"/>
      <c r="B36" s="23"/>
      <c r="C36" s="95"/>
      <c r="D36" s="12"/>
      <c r="E36" s="27"/>
      <c r="F36" s="8"/>
      <c r="G36" s="12"/>
    </row>
    <row r="37" spans="1:9" ht="15.95" thickBot="1">
      <c r="A37" s="66"/>
      <c r="B37" s="62">
        <f>SUM(B3:B36)</f>
        <v>60240</v>
      </c>
      <c r="C37" s="77"/>
      <c r="D37" s="62">
        <f>SUM(D3:D36)</f>
        <v>0</v>
      </c>
      <c r="E37" s="62">
        <f>SUM(E3:E36)</f>
        <v>37640.620000000003</v>
      </c>
      <c r="F37" s="63"/>
      <c r="G37" s="62">
        <f>SUM(G3:G36)</f>
        <v>0</v>
      </c>
    </row>
    <row r="38" spans="1:9" s="4" customFormat="1" ht="15.95" thickBot="1">
      <c r="A38" s="68" t="s">
        <v>35</v>
      </c>
      <c r="B38" s="64"/>
      <c r="C38" s="78"/>
      <c r="D38" s="29">
        <f>D37-B37</f>
        <v>-60240</v>
      </c>
      <c r="E38" s="45"/>
      <c r="F38" s="46"/>
      <c r="G38" s="29">
        <f t="shared" ref="G38" si="0">G37-E37</f>
        <v>-37640.620000000003</v>
      </c>
      <c r="I38" s="110"/>
    </row>
    <row r="39" spans="1:9" ht="15.6">
      <c r="A39" s="28" t="s">
        <v>47</v>
      </c>
      <c r="B39" s="28"/>
      <c r="C39" s="28"/>
      <c r="D39" s="6"/>
      <c r="E39" s="6"/>
      <c r="F39" s="6"/>
      <c r="G39" s="118">
        <f>G38-D38</f>
        <v>22599.379999999997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G30"/>
  <sheetViews>
    <sheetView topLeftCell="A10" zoomScaleNormal="100" workbookViewId="0">
      <selection activeCell="A30" sqref="A30:G30"/>
    </sheetView>
  </sheetViews>
  <sheetFormatPr defaultColWidth="8.85546875" defaultRowHeight="14.45"/>
  <cols>
    <col min="1" max="1" width="32.28515625" customWidth="1"/>
    <col min="2" max="2" width="14.7109375" bestFit="1" customWidth="1"/>
    <col min="3" max="3" width="12.42578125" bestFit="1" customWidth="1"/>
    <col min="4" max="4" width="20" customWidth="1"/>
    <col min="5" max="5" width="33.7109375" customWidth="1"/>
    <col min="6" max="6" width="9.140625" customWidth="1"/>
    <col min="7" max="7" width="21.42578125" customWidth="1"/>
    <col min="8" max="256" width="11.42578125" customWidth="1"/>
  </cols>
  <sheetData>
    <row r="1" spans="1:7" s="3" customFormat="1" ht="44.25" customHeight="1" thickBot="1">
      <c r="A1" s="131" t="s">
        <v>166</v>
      </c>
      <c r="B1" s="132"/>
      <c r="C1" s="132"/>
      <c r="D1" s="133"/>
      <c r="E1" s="3" t="s">
        <v>35</v>
      </c>
    </row>
    <row r="2" spans="1:7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</row>
    <row r="3" spans="1:7" ht="15.6">
      <c r="A3" s="88"/>
      <c r="B3" s="41"/>
      <c r="C3" s="1"/>
      <c r="D3" s="11"/>
      <c r="E3" s="24"/>
      <c r="F3" s="1"/>
      <c r="G3" s="10"/>
    </row>
    <row r="4" spans="1:7" ht="15.6">
      <c r="A4" s="39"/>
      <c r="B4" s="41"/>
      <c r="C4" s="1"/>
      <c r="D4" s="11"/>
      <c r="E4" s="24"/>
      <c r="F4" s="1"/>
      <c r="G4" s="11"/>
    </row>
    <row r="5" spans="1:7" ht="15.6">
      <c r="A5" s="39"/>
      <c r="B5" s="41"/>
      <c r="C5" s="1"/>
      <c r="D5" s="11"/>
      <c r="E5" s="25"/>
      <c r="F5" s="1"/>
      <c r="G5" s="11"/>
    </row>
    <row r="6" spans="1:7" ht="15.6">
      <c r="A6" s="39"/>
      <c r="B6" s="41"/>
      <c r="C6" s="1"/>
      <c r="D6" s="19"/>
      <c r="E6" s="25"/>
      <c r="F6" s="1"/>
      <c r="G6" s="11"/>
    </row>
    <row r="7" spans="1:7" ht="15.6">
      <c r="A7" s="39"/>
      <c r="B7" s="41"/>
      <c r="C7" s="1"/>
      <c r="D7" s="19"/>
      <c r="E7" s="25"/>
      <c r="F7" s="1"/>
      <c r="G7" s="10"/>
    </row>
    <row r="8" spans="1:7" ht="15.6">
      <c r="A8" s="39"/>
      <c r="B8" s="41"/>
      <c r="C8" s="1"/>
      <c r="D8" s="19"/>
      <c r="E8" s="25"/>
      <c r="F8" s="1"/>
      <c r="G8" s="10"/>
    </row>
    <row r="9" spans="1:7" ht="15.6">
      <c r="A9" s="39"/>
      <c r="B9" s="41"/>
      <c r="C9" s="1"/>
      <c r="D9" s="19"/>
      <c r="E9" s="25"/>
      <c r="F9" s="1"/>
      <c r="G9" s="10"/>
    </row>
    <row r="10" spans="1:7" ht="15.6">
      <c r="A10" s="39"/>
      <c r="B10" s="41"/>
      <c r="C10" s="1"/>
      <c r="D10" s="19"/>
      <c r="E10" s="25"/>
      <c r="F10" s="1"/>
      <c r="G10" s="10"/>
    </row>
    <row r="11" spans="1:7" ht="15.6">
      <c r="A11" s="2"/>
      <c r="B11" s="41"/>
      <c r="C11" s="1"/>
      <c r="D11" s="19"/>
      <c r="E11" s="25"/>
      <c r="F11" s="1"/>
      <c r="G11" s="10"/>
    </row>
    <row r="12" spans="1:7" ht="15.6">
      <c r="A12" s="2"/>
      <c r="B12" s="41"/>
      <c r="C12" s="1"/>
      <c r="D12" s="19"/>
      <c r="E12" s="25"/>
      <c r="F12" s="1"/>
      <c r="G12" s="10"/>
    </row>
    <row r="13" spans="1:7" ht="15.6">
      <c r="A13" s="47"/>
      <c r="B13" s="41"/>
      <c r="C13" s="1"/>
      <c r="D13" s="19"/>
      <c r="E13" s="25"/>
      <c r="F13" s="1"/>
      <c r="G13" s="10"/>
    </row>
    <row r="14" spans="1:7" ht="15.6">
      <c r="A14" s="2"/>
      <c r="B14" s="41"/>
      <c r="C14" s="1"/>
      <c r="D14" s="19"/>
      <c r="E14" s="25"/>
      <c r="F14" s="1"/>
      <c r="G14" s="10"/>
    </row>
    <row r="15" spans="1:7" ht="15.6">
      <c r="A15" s="2"/>
      <c r="B15" s="41"/>
      <c r="C15" s="1"/>
      <c r="D15" s="19"/>
      <c r="E15" s="25"/>
      <c r="F15" s="1"/>
      <c r="G15" s="10"/>
    </row>
    <row r="16" spans="1:7" ht="15.6">
      <c r="A16" s="2"/>
      <c r="B16" s="41"/>
      <c r="C16" s="1"/>
      <c r="D16" s="19"/>
      <c r="E16" s="25"/>
      <c r="F16" s="1"/>
      <c r="G16" s="10"/>
    </row>
    <row r="17" spans="1:7" ht="15.6">
      <c r="A17" s="2"/>
      <c r="B17" s="41"/>
      <c r="C17" s="1"/>
      <c r="D17" s="19"/>
      <c r="E17" s="25"/>
      <c r="F17" s="1"/>
      <c r="G17" s="10"/>
    </row>
    <row r="18" spans="1:7" ht="15.6">
      <c r="A18" s="2"/>
      <c r="B18" s="41"/>
      <c r="C18" s="1"/>
      <c r="D18" s="19"/>
      <c r="E18" s="25"/>
      <c r="F18" s="1"/>
      <c r="G18" s="10"/>
    </row>
    <row r="19" spans="1:7" ht="15.6">
      <c r="A19" s="2"/>
      <c r="B19" s="41"/>
      <c r="C19" s="1"/>
      <c r="D19" s="19"/>
      <c r="E19" s="25"/>
      <c r="F19" s="1"/>
      <c r="G19" s="10"/>
    </row>
    <row r="20" spans="1:7" ht="15.6">
      <c r="A20" s="2"/>
      <c r="B20" s="41"/>
      <c r="C20" s="1"/>
      <c r="D20" s="19"/>
      <c r="E20" s="25"/>
      <c r="F20" s="1"/>
      <c r="G20" s="10"/>
    </row>
    <row r="21" spans="1:7" ht="15.6">
      <c r="A21" s="2"/>
      <c r="B21" s="41"/>
      <c r="C21" s="1"/>
      <c r="D21" s="19"/>
      <c r="E21" s="25"/>
      <c r="F21" s="1"/>
      <c r="G21" s="10"/>
    </row>
    <row r="22" spans="1:7" ht="15.6">
      <c r="A22" s="2"/>
      <c r="B22" s="41"/>
      <c r="C22" s="1"/>
      <c r="D22" s="19"/>
      <c r="E22" s="25"/>
      <c r="F22" s="1"/>
      <c r="G22" s="10"/>
    </row>
    <row r="23" spans="1:7" ht="15.6">
      <c r="A23" s="2"/>
      <c r="B23" s="41"/>
      <c r="C23" s="1"/>
      <c r="D23" s="19"/>
      <c r="E23" s="25"/>
      <c r="F23" s="1"/>
      <c r="G23" s="10"/>
    </row>
    <row r="24" spans="1:7" ht="15.6">
      <c r="A24" s="2"/>
      <c r="B24" s="41"/>
      <c r="C24" s="1"/>
      <c r="D24" s="19"/>
      <c r="E24" s="25"/>
      <c r="F24" s="1"/>
      <c r="G24" s="10"/>
    </row>
    <row r="25" spans="1:7" ht="15.6">
      <c r="A25" s="16"/>
      <c r="B25" s="41"/>
      <c r="C25" s="17"/>
      <c r="D25" s="20"/>
      <c r="E25" s="26"/>
      <c r="F25" s="17"/>
      <c r="G25" s="18"/>
    </row>
    <row r="26" spans="1:7" ht="15.6">
      <c r="A26" s="16"/>
      <c r="B26" s="41"/>
      <c r="C26" s="17"/>
      <c r="D26" s="20"/>
      <c r="E26" s="26"/>
      <c r="F26" s="17"/>
      <c r="G26" s="18"/>
    </row>
    <row r="27" spans="1:7" ht="15.95" thickBot="1">
      <c r="A27" s="7"/>
      <c r="B27" s="73"/>
      <c r="C27" s="8"/>
      <c r="D27" s="12"/>
      <c r="E27" s="27"/>
      <c r="F27" s="8"/>
      <c r="G27" s="12"/>
    </row>
    <row r="28" spans="1:7" ht="15.95" thickBot="1">
      <c r="A28" s="66"/>
      <c r="B28" s="62">
        <f>SUM(B3:B27)</f>
        <v>0</v>
      </c>
      <c r="C28" s="62"/>
      <c r="D28" s="56">
        <f>SUM(D3:D27)</f>
        <v>0</v>
      </c>
      <c r="E28" s="54">
        <f>SUM(E3:E27)</f>
        <v>0</v>
      </c>
      <c r="F28" s="63"/>
      <c r="G28" s="56">
        <f t="shared" ref="G28" si="0">SUM(G3:G27)</f>
        <v>0</v>
      </c>
    </row>
    <row r="29" spans="1:7" s="4" customFormat="1" ht="15.95" thickBot="1">
      <c r="A29" s="68" t="s">
        <v>35</v>
      </c>
      <c r="B29" s="64"/>
      <c r="C29" s="65"/>
      <c r="D29" s="29">
        <f>D28-B28</f>
        <v>0</v>
      </c>
      <c r="E29" s="45"/>
      <c r="F29" s="46"/>
      <c r="G29" s="29">
        <f t="shared" ref="G29" si="1">G28-E28</f>
        <v>0</v>
      </c>
    </row>
    <row r="30" spans="1:7" ht="15.6">
      <c r="A30" s="28" t="s">
        <v>47</v>
      </c>
      <c r="B30" s="28"/>
      <c r="C30" s="28"/>
      <c r="D30" s="6"/>
      <c r="E30" s="6"/>
      <c r="F30" s="6"/>
      <c r="G30" s="118">
        <f>G29-D29</f>
        <v>0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F563A-1EB9-4A62-987C-27EAE0044940}">
  <dimension ref="A1:J39"/>
  <sheetViews>
    <sheetView topLeftCell="A24" workbookViewId="0">
      <selection activeCell="E37" sqref="E37"/>
    </sheetView>
  </sheetViews>
  <sheetFormatPr defaultColWidth="8.85546875" defaultRowHeight="14.45"/>
  <cols>
    <col min="1" max="1" width="32.28515625" customWidth="1"/>
    <col min="2" max="2" width="14.7109375" bestFit="1" customWidth="1"/>
    <col min="3" max="3" width="12.7109375" bestFit="1" customWidth="1"/>
    <col min="4" max="4" width="20" customWidth="1"/>
    <col min="5" max="5" width="33.7109375" customWidth="1"/>
    <col min="6" max="6" width="9.140625" customWidth="1"/>
    <col min="7" max="7" width="21.42578125" customWidth="1"/>
    <col min="8" max="256" width="11.42578125" customWidth="1"/>
  </cols>
  <sheetData>
    <row r="1" spans="1:10" s="3" customFormat="1" ht="44.25" customHeight="1" thickBot="1">
      <c r="A1" s="131" t="s">
        <v>167</v>
      </c>
      <c r="B1" s="132"/>
      <c r="C1" s="132"/>
      <c r="D1" s="133"/>
      <c r="E1" s="3" t="s">
        <v>35</v>
      </c>
    </row>
    <row r="2" spans="1:10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</row>
    <row r="3" spans="1:10" ht="15.6">
      <c r="A3" s="87" t="s">
        <v>168</v>
      </c>
      <c r="B3" s="41"/>
      <c r="C3" s="78"/>
      <c r="D3" s="11"/>
      <c r="E3" s="24"/>
      <c r="F3" s="1"/>
      <c r="G3" s="10"/>
      <c r="I3" s="4"/>
    </row>
    <row r="4" spans="1:10" ht="15.6">
      <c r="A4" s="28" t="s">
        <v>169</v>
      </c>
      <c r="B4" s="41">
        <v>648</v>
      </c>
      <c r="C4" s="78"/>
      <c r="D4" s="11"/>
      <c r="E4" s="24"/>
      <c r="F4" s="1"/>
      <c r="G4" s="11"/>
    </row>
    <row r="5" spans="1:10" ht="15.6">
      <c r="A5" s="28" t="s">
        <v>170</v>
      </c>
      <c r="B5" s="41">
        <v>999</v>
      </c>
      <c r="C5" s="78"/>
      <c r="D5" s="11"/>
      <c r="E5" s="25"/>
      <c r="F5" s="1"/>
      <c r="G5" s="11"/>
    </row>
    <row r="6" spans="1:10" ht="15.6">
      <c r="A6" s="28" t="s">
        <v>171</v>
      </c>
      <c r="B6" s="41">
        <v>2781</v>
      </c>
      <c r="C6" s="78"/>
      <c r="D6" s="19"/>
      <c r="E6" s="25"/>
      <c r="F6" s="1"/>
      <c r="G6" s="11"/>
    </row>
    <row r="7" spans="1:10" ht="15.6">
      <c r="A7" s="28" t="s">
        <v>172</v>
      </c>
      <c r="B7" s="41">
        <v>369</v>
      </c>
      <c r="C7" s="78"/>
      <c r="D7" s="19"/>
      <c r="E7" s="25"/>
      <c r="F7" s="1"/>
      <c r="G7" s="10"/>
    </row>
    <row r="8" spans="1:10" ht="15.6">
      <c r="A8" s="28" t="s">
        <v>173</v>
      </c>
      <c r="B8" s="41">
        <v>369</v>
      </c>
      <c r="C8" s="78"/>
      <c r="D8" s="19"/>
      <c r="E8" s="25"/>
      <c r="F8" s="1"/>
      <c r="G8" s="10"/>
    </row>
    <row r="9" spans="1:10" ht="15.6">
      <c r="A9" s="28" t="s">
        <v>174</v>
      </c>
      <c r="B9" s="41">
        <v>870</v>
      </c>
      <c r="C9" s="74">
        <f>SUM(B4:B9)</f>
        <v>6036</v>
      </c>
      <c r="D9" s="19"/>
      <c r="E9" s="25">
        <v>0</v>
      </c>
      <c r="F9" s="1"/>
      <c r="G9" s="10"/>
    </row>
    <row r="10" spans="1:10" ht="15.6">
      <c r="A10" s="28"/>
      <c r="B10" s="41"/>
      <c r="C10" s="78"/>
      <c r="D10" s="19"/>
      <c r="E10" s="25"/>
      <c r="F10" s="1"/>
      <c r="G10" s="10"/>
    </row>
    <row r="11" spans="1:10" ht="15.6">
      <c r="A11" s="87" t="s">
        <v>175</v>
      </c>
      <c r="B11" s="41"/>
      <c r="C11" s="78"/>
      <c r="D11" s="19"/>
      <c r="E11" s="25"/>
      <c r="F11" s="1"/>
      <c r="G11" s="10"/>
      <c r="J11" s="83"/>
    </row>
    <row r="12" spans="1:10" ht="15.6">
      <c r="A12" s="28" t="s">
        <v>169</v>
      </c>
      <c r="B12" s="41">
        <v>1699</v>
      </c>
      <c r="C12" s="78"/>
      <c r="D12" s="19"/>
      <c r="E12" s="25"/>
      <c r="F12" s="1"/>
      <c r="G12" s="10"/>
    </row>
    <row r="13" spans="1:10" ht="15.6">
      <c r="A13" s="28" t="s">
        <v>170</v>
      </c>
      <c r="B13" s="41">
        <v>2050</v>
      </c>
      <c r="C13" s="78"/>
      <c r="D13" s="19"/>
      <c r="E13" s="25"/>
      <c r="F13" s="1"/>
      <c r="G13" s="10"/>
    </row>
    <row r="14" spans="1:10" ht="15.6">
      <c r="A14" s="28" t="s">
        <v>171</v>
      </c>
      <c r="B14" s="41">
        <v>1972</v>
      </c>
      <c r="C14" s="78"/>
      <c r="D14" s="19"/>
      <c r="E14" s="25"/>
      <c r="F14" s="1"/>
      <c r="G14" s="10"/>
    </row>
    <row r="15" spans="1:10" ht="15.6">
      <c r="A15" s="28" t="s">
        <v>176</v>
      </c>
      <c r="B15" s="41">
        <v>369</v>
      </c>
      <c r="C15" s="74"/>
      <c r="D15" s="19"/>
      <c r="E15" s="25"/>
      <c r="F15" s="1"/>
      <c r="G15" s="10"/>
    </row>
    <row r="16" spans="1:10" ht="15.6">
      <c r="A16" s="28" t="s">
        <v>177</v>
      </c>
      <c r="B16" s="41">
        <v>369</v>
      </c>
      <c r="C16" s="74"/>
      <c r="D16" s="19"/>
      <c r="E16" s="25"/>
      <c r="F16" s="1"/>
      <c r="G16" s="10"/>
    </row>
    <row r="17" spans="1:7" ht="15.6">
      <c r="A17" s="28" t="s">
        <v>174</v>
      </c>
      <c r="B17" s="41">
        <v>870</v>
      </c>
      <c r="C17" s="74">
        <f>SUM(B12:B17)</f>
        <v>7329</v>
      </c>
      <c r="D17" s="19"/>
      <c r="E17" s="25">
        <v>0</v>
      </c>
      <c r="F17" s="1"/>
      <c r="G17" s="10"/>
    </row>
    <row r="18" spans="1:7" ht="15.6">
      <c r="A18" s="28"/>
      <c r="B18" s="41"/>
      <c r="C18" s="74"/>
      <c r="D18" s="19"/>
      <c r="E18" s="25"/>
      <c r="F18" s="1"/>
      <c r="G18" s="10"/>
    </row>
    <row r="19" spans="1:7" ht="15.6">
      <c r="A19" s="87" t="s">
        <v>178</v>
      </c>
      <c r="B19" s="41"/>
      <c r="C19" s="74"/>
      <c r="D19" s="19"/>
      <c r="E19" s="25"/>
      <c r="F19" s="1"/>
      <c r="G19" s="10"/>
    </row>
    <row r="20" spans="1:7" ht="15.6">
      <c r="A20" s="28" t="s">
        <v>169</v>
      </c>
      <c r="B20" s="41">
        <v>1500</v>
      </c>
      <c r="C20" s="74"/>
      <c r="D20" s="19"/>
      <c r="E20" s="25"/>
      <c r="F20" s="1"/>
      <c r="G20" s="10"/>
    </row>
    <row r="21" spans="1:7" ht="15.6">
      <c r="A21" s="28" t="s">
        <v>170</v>
      </c>
      <c r="B21" s="41">
        <v>1500</v>
      </c>
      <c r="C21" s="74"/>
      <c r="D21" s="19"/>
      <c r="E21" s="25"/>
      <c r="F21" s="1"/>
      <c r="G21" s="10"/>
    </row>
    <row r="22" spans="1:7" ht="15.6">
      <c r="A22" s="28" t="s">
        <v>171</v>
      </c>
      <c r="B22" s="41">
        <v>2095</v>
      </c>
      <c r="C22" s="74"/>
      <c r="D22" s="19"/>
      <c r="E22" s="25"/>
      <c r="F22" s="1"/>
      <c r="G22" s="10"/>
    </row>
    <row r="23" spans="1:7" ht="15.6">
      <c r="A23" s="28" t="s">
        <v>179</v>
      </c>
      <c r="B23" s="41">
        <v>124</v>
      </c>
      <c r="C23" s="74"/>
      <c r="D23" s="19"/>
      <c r="E23" s="25"/>
      <c r="F23" s="1"/>
      <c r="G23" s="10"/>
    </row>
    <row r="24" spans="1:7" ht="15.6">
      <c r="A24" s="28" t="s">
        <v>180</v>
      </c>
      <c r="B24" s="41">
        <v>124</v>
      </c>
      <c r="C24" s="74"/>
      <c r="D24" s="19"/>
      <c r="E24" s="25"/>
      <c r="F24" s="1"/>
      <c r="G24" s="10"/>
    </row>
    <row r="25" spans="1:7" ht="15.6">
      <c r="A25" s="28" t="s">
        <v>174</v>
      </c>
      <c r="B25" s="41">
        <v>870</v>
      </c>
      <c r="C25" s="74">
        <f>SUM(B20:B25)</f>
        <v>6213</v>
      </c>
      <c r="D25" s="19"/>
      <c r="E25" s="25">
        <v>9342</v>
      </c>
      <c r="F25" s="1"/>
      <c r="G25" s="10"/>
    </row>
    <row r="26" spans="1:7" ht="15.6">
      <c r="A26" s="28"/>
      <c r="B26" s="41"/>
      <c r="C26" s="74"/>
      <c r="D26" s="19"/>
      <c r="E26" s="25"/>
      <c r="F26" s="1"/>
      <c r="G26" s="10"/>
    </row>
    <row r="27" spans="1:7" ht="15.6">
      <c r="A27" s="87" t="s">
        <v>181</v>
      </c>
      <c r="B27" s="41"/>
      <c r="C27" s="74"/>
      <c r="D27" s="19"/>
      <c r="E27" s="25"/>
      <c r="F27" s="1"/>
      <c r="G27" s="10"/>
    </row>
    <row r="28" spans="1:7" ht="15.6">
      <c r="A28" s="28" t="s">
        <v>182</v>
      </c>
      <c r="B28" s="41">
        <v>1383</v>
      </c>
      <c r="C28" s="4"/>
      <c r="D28" s="19"/>
      <c r="E28" s="25"/>
      <c r="F28" s="1"/>
      <c r="G28" s="10"/>
    </row>
    <row r="29" spans="1:7" s="4" customFormat="1" ht="15.6">
      <c r="A29" s="28" t="s">
        <v>183</v>
      </c>
      <c r="B29" s="41">
        <v>2381</v>
      </c>
      <c r="C29" s="74"/>
      <c r="D29" s="19"/>
      <c r="E29" s="25"/>
      <c r="F29" s="1"/>
      <c r="G29" s="10"/>
    </row>
    <row r="30" spans="1:7" ht="15.6">
      <c r="A30" s="28" t="s">
        <v>171</v>
      </c>
      <c r="B30" s="41">
        <v>4747</v>
      </c>
      <c r="C30" s="74"/>
      <c r="D30" s="19"/>
      <c r="E30" s="25"/>
      <c r="F30" s="1"/>
      <c r="G30" s="10"/>
    </row>
    <row r="31" spans="1:7" ht="15.6">
      <c r="A31" s="28" t="s">
        <v>184</v>
      </c>
      <c r="B31" s="41">
        <v>250</v>
      </c>
      <c r="C31" s="74"/>
      <c r="D31" s="19"/>
      <c r="E31" s="25"/>
      <c r="F31" s="1"/>
      <c r="G31" s="10"/>
    </row>
    <row r="32" spans="1:7" ht="15.6">
      <c r="A32" s="28" t="s">
        <v>185</v>
      </c>
      <c r="B32" s="41">
        <v>250</v>
      </c>
      <c r="C32" s="74"/>
      <c r="D32" s="19"/>
      <c r="E32" s="25"/>
      <c r="F32" s="1"/>
      <c r="G32" s="10"/>
    </row>
    <row r="33" spans="1:7" ht="15.6">
      <c r="A33" s="28" t="s">
        <v>174</v>
      </c>
      <c r="B33" s="41">
        <v>870</v>
      </c>
      <c r="C33" s="74">
        <f>SUM(B28:B33)</f>
        <v>9881</v>
      </c>
      <c r="D33" s="19"/>
      <c r="E33" s="25">
        <v>10658</v>
      </c>
      <c r="F33" s="1"/>
      <c r="G33" s="10"/>
    </row>
    <row r="34" spans="1:7" ht="15.6">
      <c r="A34" s="86"/>
      <c r="B34" s="41"/>
      <c r="C34" s="74"/>
      <c r="D34" s="19"/>
      <c r="E34" s="25"/>
      <c r="F34" s="1"/>
      <c r="G34" s="10"/>
    </row>
    <row r="35" spans="1:7" ht="15.6">
      <c r="A35" s="113"/>
      <c r="B35" s="41"/>
      <c r="C35" s="78"/>
      <c r="D35" s="19"/>
      <c r="E35" s="25"/>
      <c r="F35" s="1"/>
      <c r="G35" s="10"/>
    </row>
    <row r="36" spans="1:7" ht="15.95" thickBot="1">
      <c r="A36" s="48"/>
      <c r="B36" s="23"/>
      <c r="C36" s="95"/>
      <c r="D36" s="12"/>
      <c r="E36" s="27"/>
      <c r="F36" s="8"/>
      <c r="G36" s="12"/>
    </row>
    <row r="37" spans="1:7" ht="15.95" thickBot="1">
      <c r="A37" s="66"/>
      <c r="B37" s="62">
        <f>SUM(B3:B36)</f>
        <v>29459</v>
      </c>
      <c r="C37" s="77"/>
      <c r="D37" s="62">
        <f>SUM(D3:D36)</f>
        <v>0</v>
      </c>
      <c r="E37" s="62">
        <f>SUM(E3:E36)</f>
        <v>20000</v>
      </c>
      <c r="F37" s="63"/>
      <c r="G37" s="62">
        <f>SUM(G3:G36)</f>
        <v>0</v>
      </c>
    </row>
    <row r="38" spans="1:7" ht="15.95" thickBot="1">
      <c r="A38" s="68" t="s">
        <v>35</v>
      </c>
      <c r="B38" s="64"/>
      <c r="C38" s="78"/>
      <c r="D38" s="29">
        <f>D37-B37</f>
        <v>-29459</v>
      </c>
      <c r="E38" s="45"/>
      <c r="F38" s="46"/>
      <c r="G38" s="29">
        <f t="shared" ref="G38" si="0">G37-E37</f>
        <v>-20000</v>
      </c>
    </row>
    <row r="39" spans="1:7" ht="15.6">
      <c r="A39" s="28" t="s">
        <v>47</v>
      </c>
      <c r="B39" s="28"/>
      <c r="C39" s="28"/>
      <c r="D39" s="6"/>
      <c r="E39" s="6"/>
      <c r="F39" s="6"/>
      <c r="G39" s="118">
        <f>G38-D38</f>
        <v>9459</v>
      </c>
    </row>
  </sheetData>
  <mergeCells count="1">
    <mergeCell ref="A1:D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513E7-A954-457D-8983-81BCE9A2C487}">
  <dimension ref="A1:G30"/>
  <sheetViews>
    <sheetView topLeftCell="A14" workbookViewId="0">
      <selection activeCell="E4" sqref="E4"/>
    </sheetView>
  </sheetViews>
  <sheetFormatPr defaultColWidth="8.85546875" defaultRowHeight="14.45"/>
  <cols>
    <col min="1" max="1" width="32.28515625" customWidth="1"/>
    <col min="2" max="2" width="14.7109375" bestFit="1" customWidth="1"/>
    <col min="3" max="3" width="9.140625" customWidth="1"/>
    <col min="4" max="4" width="20" customWidth="1"/>
    <col min="5" max="5" width="33.7109375" customWidth="1"/>
    <col min="6" max="6" width="28.28515625" bestFit="1" customWidth="1"/>
    <col min="7" max="7" width="21.42578125" customWidth="1"/>
    <col min="8" max="256" width="11.42578125" customWidth="1"/>
  </cols>
  <sheetData>
    <row r="1" spans="1:7" s="3" customFormat="1" ht="44.25" customHeight="1" thickBot="1">
      <c r="A1" s="131" t="s">
        <v>186</v>
      </c>
      <c r="B1" s="132"/>
      <c r="C1" s="132"/>
      <c r="D1" s="133"/>
      <c r="E1" s="3" t="s">
        <v>35</v>
      </c>
    </row>
    <row r="2" spans="1:7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</row>
    <row r="3" spans="1:7" ht="15.6">
      <c r="A3" s="39" t="s">
        <v>187</v>
      </c>
      <c r="B3" s="41">
        <v>5000</v>
      </c>
      <c r="C3" s="1"/>
      <c r="D3" s="11"/>
      <c r="E3" s="41">
        <v>2612</v>
      </c>
      <c r="F3" s="39" t="s">
        <v>188</v>
      </c>
      <c r="G3" s="10"/>
    </row>
    <row r="4" spans="1:7" ht="15.6">
      <c r="A4" s="39"/>
      <c r="B4" s="41"/>
      <c r="C4" s="1"/>
      <c r="D4" s="11"/>
      <c r="E4" s="41">
        <v>129</v>
      </c>
      <c r="F4" s="39" t="s">
        <v>189</v>
      </c>
      <c r="G4" s="11"/>
    </row>
    <row r="5" spans="1:7" ht="15.6">
      <c r="A5" s="39"/>
      <c r="B5" s="41"/>
      <c r="C5" s="34"/>
      <c r="D5" s="11"/>
      <c r="E5" s="41">
        <v>129</v>
      </c>
      <c r="F5" s="39" t="s">
        <v>190</v>
      </c>
      <c r="G5" s="11"/>
    </row>
    <row r="6" spans="1:7" ht="15.6">
      <c r="A6" s="39"/>
      <c r="B6" s="41"/>
      <c r="C6" s="34"/>
      <c r="D6" s="19"/>
      <c r="E6" s="41"/>
      <c r="F6" s="1"/>
      <c r="G6" s="11"/>
    </row>
    <row r="7" spans="1:7" ht="15.6">
      <c r="A7" s="39"/>
      <c r="B7" s="41"/>
      <c r="C7" s="34"/>
      <c r="D7" s="19"/>
      <c r="E7" s="41"/>
      <c r="F7" s="1"/>
      <c r="G7" s="10"/>
    </row>
    <row r="8" spans="1:7" ht="15.6">
      <c r="A8" s="39"/>
      <c r="B8" s="41"/>
      <c r="C8" s="1"/>
      <c r="D8" s="19"/>
      <c r="E8" s="41"/>
      <c r="F8" s="1"/>
      <c r="G8" s="10"/>
    </row>
    <row r="9" spans="1:7" ht="15.6">
      <c r="A9" s="39"/>
      <c r="B9" s="41"/>
      <c r="C9" s="1"/>
      <c r="D9" s="19"/>
      <c r="E9" s="41"/>
      <c r="F9" s="1"/>
      <c r="G9" s="10"/>
    </row>
    <row r="10" spans="1:7" ht="15.6">
      <c r="A10" s="39"/>
      <c r="B10" s="41"/>
      <c r="C10" s="1"/>
      <c r="D10" s="19"/>
      <c r="E10" s="41"/>
      <c r="F10" s="1"/>
      <c r="G10" s="10"/>
    </row>
    <row r="11" spans="1:7" ht="15.6">
      <c r="A11" s="2"/>
      <c r="B11" s="41"/>
      <c r="C11" s="1"/>
      <c r="D11" s="19"/>
      <c r="E11" s="41"/>
      <c r="F11" s="1"/>
      <c r="G11" s="10"/>
    </row>
    <row r="12" spans="1:7" ht="15.6">
      <c r="A12" s="2"/>
      <c r="B12" s="41"/>
      <c r="C12" s="1"/>
      <c r="D12" s="19"/>
      <c r="E12" s="41"/>
      <c r="F12" s="1"/>
      <c r="G12" s="10"/>
    </row>
    <row r="13" spans="1:7" ht="15.6">
      <c r="A13" s="37"/>
      <c r="B13" s="41"/>
      <c r="C13" s="1"/>
      <c r="D13" s="19"/>
      <c r="E13" s="41"/>
      <c r="F13" s="1"/>
      <c r="G13" s="10"/>
    </row>
    <row r="14" spans="1:7" ht="15.6">
      <c r="A14" s="2"/>
      <c r="B14" s="41"/>
      <c r="C14" s="1"/>
      <c r="D14" s="19"/>
      <c r="E14" s="25"/>
      <c r="F14" s="1"/>
      <c r="G14" s="10"/>
    </row>
    <row r="15" spans="1:7" ht="15.6">
      <c r="A15" s="2"/>
      <c r="B15" s="41"/>
      <c r="C15" s="1"/>
      <c r="D15" s="19"/>
      <c r="E15" s="25"/>
      <c r="F15" s="1"/>
      <c r="G15" s="10"/>
    </row>
    <row r="16" spans="1:7" ht="15.6">
      <c r="A16" s="2"/>
      <c r="B16" s="41"/>
      <c r="C16" s="1"/>
      <c r="D16" s="19"/>
      <c r="E16" s="25"/>
      <c r="F16" s="1"/>
      <c r="G16" s="10"/>
    </row>
    <row r="17" spans="1:7" ht="15.6">
      <c r="A17" s="2"/>
      <c r="B17" s="41"/>
      <c r="C17" s="1"/>
      <c r="D17" s="19"/>
      <c r="E17" s="25"/>
      <c r="F17" s="1"/>
      <c r="G17" s="10"/>
    </row>
    <row r="18" spans="1:7" ht="15.6">
      <c r="A18" s="2"/>
      <c r="B18" s="41"/>
      <c r="C18" s="1"/>
      <c r="D18" s="19"/>
      <c r="E18" s="25"/>
      <c r="F18" s="1"/>
      <c r="G18" s="10"/>
    </row>
    <row r="19" spans="1:7" ht="15.6">
      <c r="A19" s="2"/>
      <c r="B19" s="41"/>
      <c r="C19" s="1"/>
      <c r="D19" s="19"/>
      <c r="E19" s="25"/>
      <c r="F19" s="1"/>
      <c r="G19" s="10"/>
    </row>
    <row r="20" spans="1:7" ht="15.6">
      <c r="A20" s="2"/>
      <c r="B20" s="41"/>
      <c r="C20" s="1"/>
      <c r="D20" s="19"/>
      <c r="E20" s="25"/>
      <c r="F20" s="1"/>
      <c r="G20" s="10"/>
    </row>
    <row r="21" spans="1:7" ht="15.6">
      <c r="A21" s="2"/>
      <c r="B21" s="41"/>
      <c r="C21" s="1"/>
      <c r="D21" s="19"/>
      <c r="E21" s="25"/>
      <c r="F21" s="1"/>
      <c r="G21" s="10"/>
    </row>
    <row r="22" spans="1:7" ht="15.6">
      <c r="A22" s="2"/>
      <c r="B22" s="41"/>
      <c r="C22" s="1"/>
      <c r="D22" s="19"/>
      <c r="E22" s="25"/>
      <c r="F22" s="1"/>
      <c r="G22" s="10"/>
    </row>
    <row r="23" spans="1:7" ht="15.6">
      <c r="A23" s="2"/>
      <c r="B23" s="41"/>
      <c r="C23" s="1"/>
      <c r="D23" s="19"/>
      <c r="E23" s="25"/>
      <c r="F23" s="1"/>
      <c r="G23" s="10"/>
    </row>
    <row r="24" spans="1:7" ht="15.6">
      <c r="A24" s="2"/>
      <c r="B24" s="41"/>
      <c r="C24" s="1"/>
      <c r="D24" s="19"/>
      <c r="E24" s="25"/>
      <c r="F24" s="1"/>
      <c r="G24" s="10"/>
    </row>
    <row r="25" spans="1:7" ht="15.6">
      <c r="A25" s="16"/>
      <c r="B25" s="41"/>
      <c r="C25" s="17"/>
      <c r="D25" s="20"/>
      <c r="E25" s="26"/>
      <c r="F25" s="17"/>
      <c r="G25" s="18"/>
    </row>
    <row r="26" spans="1:7" ht="15.6">
      <c r="A26" s="16"/>
      <c r="B26" s="41"/>
      <c r="C26" s="17"/>
      <c r="D26" s="20"/>
      <c r="E26" s="26"/>
      <c r="F26" s="17"/>
      <c r="G26" s="18"/>
    </row>
    <row r="27" spans="1:7" ht="15.95" thickBot="1">
      <c r="A27" s="7"/>
      <c r="B27" s="73"/>
      <c r="C27" s="8"/>
      <c r="D27" s="12"/>
      <c r="E27" s="27"/>
      <c r="F27" s="8"/>
      <c r="G27" s="12"/>
    </row>
    <row r="28" spans="1:7" ht="15.95" thickBot="1">
      <c r="A28" s="66"/>
      <c r="B28" s="62">
        <f>SUM(B3:B27)</f>
        <v>5000</v>
      </c>
      <c r="C28" s="58"/>
      <c r="D28" s="56">
        <f>SUM(D3:D27)</f>
        <v>0</v>
      </c>
      <c r="E28" s="54">
        <f>SUM(E3:E27)</f>
        <v>2870</v>
      </c>
      <c r="F28" s="63"/>
      <c r="G28" s="56">
        <f t="shared" ref="G28" si="0">SUM(G3:G27)</f>
        <v>0</v>
      </c>
    </row>
    <row r="29" spans="1:7" s="4" customFormat="1" ht="15.95" thickBot="1">
      <c r="A29" s="68" t="s">
        <v>35</v>
      </c>
      <c r="B29" s="64"/>
      <c r="C29" s="65"/>
      <c r="D29" s="29">
        <f>D28-B28</f>
        <v>-5000</v>
      </c>
      <c r="E29" s="45"/>
      <c r="F29" s="46"/>
      <c r="G29" s="29">
        <f t="shared" ref="G29" si="1">G28-E28</f>
        <v>-2870</v>
      </c>
    </row>
    <row r="30" spans="1:7" ht="15.6">
      <c r="A30" s="28" t="s">
        <v>47</v>
      </c>
      <c r="B30" s="28"/>
      <c r="C30" s="28"/>
      <c r="D30" s="6"/>
      <c r="E30" s="6"/>
      <c r="F30" s="6"/>
      <c r="G30" s="118">
        <f>G29-D29</f>
        <v>2130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9">
    <pageSetUpPr fitToPage="1"/>
  </sheetPr>
  <dimension ref="A1:G30"/>
  <sheetViews>
    <sheetView zoomScaleNormal="100" workbookViewId="0">
      <selection activeCell="G30" sqref="G30"/>
    </sheetView>
  </sheetViews>
  <sheetFormatPr defaultColWidth="8.85546875" defaultRowHeight="14.45"/>
  <cols>
    <col min="1" max="1" width="32.28515625" customWidth="1"/>
    <col min="2" max="2" width="14.28515625" bestFit="1" customWidth="1"/>
    <col min="3" max="3" width="14.7109375" bestFit="1" customWidth="1"/>
    <col min="4" max="4" width="20" customWidth="1"/>
    <col min="5" max="5" width="33.7109375" customWidth="1"/>
    <col min="6" max="6" width="9.140625" customWidth="1"/>
    <col min="7" max="7" width="21.42578125" customWidth="1"/>
    <col min="8" max="256" width="11.42578125" customWidth="1"/>
  </cols>
  <sheetData>
    <row r="1" spans="1:7" s="3" customFormat="1" ht="44.25" customHeight="1" thickBot="1">
      <c r="A1" s="131" t="s">
        <v>39</v>
      </c>
      <c r="B1" s="132"/>
      <c r="C1" s="132"/>
      <c r="D1" s="133"/>
      <c r="E1" s="3" t="s">
        <v>35</v>
      </c>
    </row>
    <row r="2" spans="1:7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</row>
    <row r="3" spans="1:7" ht="15.6">
      <c r="A3" s="2" t="s">
        <v>40</v>
      </c>
      <c r="B3" s="31"/>
      <c r="C3" s="1"/>
      <c r="D3" s="11">
        <v>5000</v>
      </c>
      <c r="E3" s="24"/>
      <c r="F3" s="1"/>
      <c r="G3" s="11">
        <v>10000</v>
      </c>
    </row>
    <row r="4" spans="1:7" ht="15.6">
      <c r="A4" s="2" t="s">
        <v>41</v>
      </c>
      <c r="B4" s="31"/>
      <c r="C4" s="1"/>
      <c r="D4" s="11">
        <v>10000</v>
      </c>
      <c r="E4" s="24"/>
      <c r="F4" s="1"/>
      <c r="G4" s="11">
        <v>10000</v>
      </c>
    </row>
    <row r="5" spans="1:7" ht="15.6">
      <c r="A5" s="1" t="s">
        <v>42</v>
      </c>
      <c r="B5" s="43"/>
      <c r="C5" s="96"/>
      <c r="D5" s="11">
        <v>125000</v>
      </c>
      <c r="E5" s="25"/>
      <c r="F5" s="1"/>
      <c r="G5" s="11">
        <v>78000</v>
      </c>
    </row>
    <row r="6" spans="1:7" ht="15.6">
      <c r="A6" s="1" t="s">
        <v>43</v>
      </c>
      <c r="B6" s="9"/>
      <c r="C6" s="34"/>
      <c r="D6" s="19">
        <v>15000</v>
      </c>
      <c r="E6" s="25"/>
      <c r="F6" s="1"/>
      <c r="G6" s="11">
        <v>65000</v>
      </c>
    </row>
    <row r="7" spans="1:7" ht="15.6">
      <c r="A7" s="1" t="s">
        <v>44</v>
      </c>
      <c r="B7" s="9"/>
      <c r="C7" s="34"/>
      <c r="D7" s="19">
        <v>10000</v>
      </c>
      <c r="E7" s="25"/>
      <c r="F7" s="1"/>
      <c r="G7" s="10">
        <v>0</v>
      </c>
    </row>
    <row r="8" spans="1:7" ht="15.6">
      <c r="A8" s="2" t="s">
        <v>45</v>
      </c>
      <c r="B8" s="30"/>
      <c r="C8" s="1"/>
      <c r="D8" s="19">
        <v>7000</v>
      </c>
      <c r="E8" s="25"/>
      <c r="F8" s="1"/>
      <c r="G8" s="11">
        <v>44880.43</v>
      </c>
    </row>
    <row r="9" spans="1:7" ht="15.6">
      <c r="A9" s="2"/>
      <c r="B9" s="30"/>
      <c r="C9" s="1"/>
      <c r="D9" s="19"/>
      <c r="E9" s="25"/>
      <c r="F9" s="1"/>
      <c r="G9" s="10"/>
    </row>
    <row r="10" spans="1:7" ht="15.6">
      <c r="A10" s="2" t="s">
        <v>46</v>
      </c>
      <c r="B10" s="30"/>
      <c r="C10" s="1"/>
      <c r="D10" s="19"/>
      <c r="E10" s="25"/>
      <c r="F10" s="1"/>
      <c r="G10" s="11">
        <v>1000</v>
      </c>
    </row>
    <row r="11" spans="1:7" ht="15.6">
      <c r="A11" s="2"/>
      <c r="B11" s="30"/>
      <c r="C11" s="1"/>
      <c r="D11" s="19"/>
      <c r="E11" s="25"/>
      <c r="F11" s="1"/>
      <c r="G11" s="10"/>
    </row>
    <row r="12" spans="1:7" ht="15.6">
      <c r="A12" s="47"/>
      <c r="B12" s="30"/>
      <c r="C12" s="1"/>
      <c r="D12" s="19"/>
      <c r="E12" s="25"/>
      <c r="F12" s="1"/>
      <c r="G12" s="10"/>
    </row>
    <row r="13" spans="1:7" ht="15.6">
      <c r="A13" s="37"/>
      <c r="B13" s="30"/>
      <c r="C13" s="1"/>
      <c r="D13" s="19"/>
      <c r="E13" s="25"/>
      <c r="F13" s="1"/>
      <c r="G13" s="10"/>
    </row>
    <row r="14" spans="1:7" ht="15.6">
      <c r="A14" s="2"/>
      <c r="B14" s="30"/>
      <c r="C14" s="1"/>
      <c r="D14" s="19"/>
      <c r="E14" s="25"/>
      <c r="F14" s="1"/>
      <c r="G14" s="10"/>
    </row>
    <row r="15" spans="1:7" ht="15.6">
      <c r="A15" s="2"/>
      <c r="B15" s="30"/>
      <c r="C15" s="1"/>
      <c r="D15" s="19"/>
      <c r="E15" s="25"/>
      <c r="F15" s="1"/>
      <c r="G15" s="10"/>
    </row>
    <row r="16" spans="1:7" ht="15.6">
      <c r="A16" s="2"/>
      <c r="B16" s="30"/>
      <c r="C16" s="1"/>
      <c r="D16" s="19"/>
      <c r="E16" s="25"/>
      <c r="F16" s="1"/>
      <c r="G16" s="10"/>
    </row>
    <row r="17" spans="1:7" ht="15.6">
      <c r="A17" s="2"/>
      <c r="B17" s="30"/>
      <c r="C17" s="1"/>
      <c r="D17" s="19"/>
      <c r="E17" s="25"/>
      <c r="F17" s="1"/>
      <c r="G17" s="10"/>
    </row>
    <row r="18" spans="1:7" ht="15.6">
      <c r="A18" s="2"/>
      <c r="B18" s="30"/>
      <c r="C18" s="1"/>
      <c r="D18" s="19"/>
      <c r="E18" s="25"/>
      <c r="F18" s="1"/>
      <c r="G18" s="10"/>
    </row>
    <row r="19" spans="1:7" ht="15.6">
      <c r="A19" s="2"/>
      <c r="B19" s="30"/>
      <c r="C19" s="1"/>
      <c r="D19" s="19"/>
      <c r="E19" s="25"/>
      <c r="F19" s="1"/>
      <c r="G19" s="10"/>
    </row>
    <row r="20" spans="1:7" ht="15.6">
      <c r="A20" s="2"/>
      <c r="B20" s="30"/>
      <c r="C20" s="1"/>
      <c r="D20" s="19"/>
      <c r="E20" s="25"/>
      <c r="F20" s="1"/>
      <c r="G20" s="10"/>
    </row>
    <row r="21" spans="1:7" ht="15.6">
      <c r="A21" s="2"/>
      <c r="B21" s="21"/>
      <c r="C21" s="1"/>
      <c r="D21" s="19"/>
      <c r="E21" s="25"/>
      <c r="F21" s="1"/>
      <c r="G21" s="10"/>
    </row>
    <row r="22" spans="1:7" ht="15.6">
      <c r="A22" s="2"/>
      <c r="B22" s="21"/>
      <c r="C22" s="1"/>
      <c r="D22" s="19"/>
      <c r="E22" s="25"/>
      <c r="F22" s="1"/>
      <c r="G22" s="10"/>
    </row>
    <row r="23" spans="1:7" ht="15.6">
      <c r="A23" s="2"/>
      <c r="B23" s="21"/>
      <c r="C23" s="1"/>
      <c r="D23" s="19"/>
      <c r="E23" s="25"/>
      <c r="F23" s="1"/>
      <c r="G23" s="10"/>
    </row>
    <row r="24" spans="1:7" ht="15.6">
      <c r="A24" s="2"/>
      <c r="B24" s="21"/>
      <c r="C24" s="1"/>
      <c r="D24" s="19"/>
      <c r="E24" s="25"/>
      <c r="F24" s="1"/>
      <c r="G24" s="10"/>
    </row>
    <row r="25" spans="1:7" ht="15.6">
      <c r="A25" s="16"/>
      <c r="B25" s="22"/>
      <c r="C25" s="17"/>
      <c r="D25" s="20"/>
      <c r="E25" s="26"/>
      <c r="F25" s="17"/>
      <c r="G25" s="18"/>
    </row>
    <row r="26" spans="1:7" ht="15.6">
      <c r="A26" s="16"/>
      <c r="B26" s="22"/>
      <c r="C26" s="17"/>
      <c r="D26" s="20"/>
      <c r="E26" s="26"/>
      <c r="F26" s="17"/>
      <c r="G26" s="18"/>
    </row>
    <row r="27" spans="1:7" ht="15.95" thickBot="1">
      <c r="A27" s="7"/>
      <c r="B27" s="23"/>
      <c r="C27" s="8"/>
      <c r="D27" s="12"/>
      <c r="E27" s="27"/>
      <c r="F27" s="8"/>
      <c r="G27" s="12"/>
    </row>
    <row r="28" spans="1:7" ht="15.95" thickBot="1">
      <c r="A28" s="66"/>
      <c r="B28" s="62">
        <f>SUM(B3:B27)</f>
        <v>0</v>
      </c>
      <c r="C28" s="58"/>
      <c r="D28" s="62">
        <f>SUM(D3:D27)</f>
        <v>172000</v>
      </c>
      <c r="E28" s="62">
        <f>SUM(E3:E27)</f>
        <v>0</v>
      </c>
      <c r="F28" s="63"/>
      <c r="G28" s="62">
        <f t="shared" ref="G28" si="0">SUM(G3:G27)</f>
        <v>208880.43</v>
      </c>
    </row>
    <row r="29" spans="1:7" s="4" customFormat="1" ht="15.95" thickBot="1">
      <c r="A29" s="68" t="s">
        <v>35</v>
      </c>
      <c r="B29" s="64"/>
      <c r="C29" s="65"/>
      <c r="D29" s="29">
        <f>D28-B28</f>
        <v>172000</v>
      </c>
      <c r="E29" s="45"/>
      <c r="F29" s="46"/>
      <c r="G29" s="29">
        <f t="shared" ref="G29" si="1">G28-E28</f>
        <v>208880.43</v>
      </c>
    </row>
    <row r="30" spans="1:7" ht="15.6">
      <c r="A30" s="28" t="s">
        <v>47</v>
      </c>
      <c r="B30" s="28"/>
      <c r="C30" s="28"/>
      <c r="D30" s="6"/>
      <c r="E30" s="6"/>
      <c r="F30" s="6"/>
      <c r="G30" s="118">
        <f>G29-D29</f>
        <v>36880.429999999993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2C0B8-31BB-407F-ACBD-343EF4804143}">
  <dimension ref="A1:I30"/>
  <sheetViews>
    <sheetView workbookViewId="0">
      <selection activeCell="E3" sqref="E3"/>
    </sheetView>
  </sheetViews>
  <sheetFormatPr defaultColWidth="8.85546875" defaultRowHeight="14.45"/>
  <cols>
    <col min="1" max="1" width="32.28515625" customWidth="1"/>
    <col min="2" max="2" width="14.7109375" bestFit="1" customWidth="1"/>
    <col min="3" max="3" width="9.140625" customWidth="1"/>
    <col min="4" max="4" width="20" customWidth="1"/>
    <col min="5" max="5" width="33.7109375" customWidth="1"/>
    <col min="6" max="6" width="9.140625" customWidth="1"/>
    <col min="7" max="7" width="21.42578125" customWidth="1"/>
    <col min="8" max="256" width="11.42578125" customWidth="1"/>
  </cols>
  <sheetData>
    <row r="1" spans="1:9" s="3" customFormat="1" ht="44.25" customHeight="1" thickBot="1">
      <c r="A1" s="131" t="s">
        <v>191</v>
      </c>
      <c r="B1" s="132"/>
      <c r="C1" s="132"/>
      <c r="D1" s="133"/>
      <c r="E1" s="3" t="s">
        <v>35</v>
      </c>
    </row>
    <row r="2" spans="1:9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  <c r="I2" t="s">
        <v>192</v>
      </c>
    </row>
    <row r="3" spans="1:9" ht="15.6">
      <c r="A3" s="39" t="s">
        <v>193</v>
      </c>
      <c r="B3" s="41">
        <v>2000</v>
      </c>
      <c r="C3" s="1"/>
      <c r="D3" s="11"/>
      <c r="E3" s="41">
        <v>0</v>
      </c>
      <c r="F3" s="1"/>
      <c r="G3" s="10"/>
    </row>
    <row r="4" spans="1:9" ht="15.6">
      <c r="A4" s="39"/>
      <c r="B4" s="41"/>
      <c r="C4" s="1"/>
      <c r="D4" s="11"/>
      <c r="E4" s="24"/>
      <c r="F4" s="1"/>
      <c r="G4" s="11"/>
    </row>
    <row r="5" spans="1:9" ht="15.6">
      <c r="A5" s="39" t="s">
        <v>194</v>
      </c>
      <c r="B5" s="41"/>
      <c r="C5" s="34"/>
      <c r="D5" s="11"/>
      <c r="E5" s="25">
        <v>17500</v>
      </c>
      <c r="F5" s="1"/>
      <c r="G5" s="11"/>
    </row>
    <row r="6" spans="1:9" ht="15.6">
      <c r="A6" s="39"/>
      <c r="B6" s="41"/>
      <c r="C6" s="34"/>
      <c r="D6" s="19"/>
      <c r="E6" s="25"/>
      <c r="F6" s="1"/>
      <c r="G6" s="11"/>
    </row>
    <row r="7" spans="1:9" ht="15.6">
      <c r="A7" s="39"/>
      <c r="B7" s="41"/>
      <c r="C7" s="34"/>
      <c r="D7" s="19"/>
      <c r="E7" s="25"/>
      <c r="F7" s="1"/>
      <c r="G7" s="10"/>
    </row>
    <row r="8" spans="1:9" ht="15.6">
      <c r="A8" s="39"/>
      <c r="B8" s="41"/>
      <c r="C8" s="1"/>
      <c r="D8" s="19"/>
      <c r="E8" s="25"/>
      <c r="F8" s="1"/>
      <c r="G8" s="10"/>
    </row>
    <row r="9" spans="1:9" ht="15.6" hidden="1">
      <c r="A9" s="39"/>
      <c r="B9" s="41"/>
      <c r="C9" s="1"/>
      <c r="D9" s="19"/>
      <c r="E9" s="25"/>
      <c r="F9" s="1"/>
      <c r="G9" s="10"/>
    </row>
    <row r="10" spans="1:9" ht="15.6" hidden="1">
      <c r="A10" s="39"/>
      <c r="B10" s="41"/>
      <c r="C10" s="1"/>
      <c r="D10" s="19"/>
      <c r="E10" s="25"/>
      <c r="F10" s="1"/>
      <c r="G10" s="10"/>
    </row>
    <row r="11" spans="1:9" ht="15.6" hidden="1">
      <c r="A11" s="2"/>
      <c r="B11" s="41"/>
      <c r="C11" s="1"/>
      <c r="D11" s="19"/>
      <c r="E11" s="25"/>
      <c r="F11" s="1"/>
      <c r="G11" s="10"/>
    </row>
    <row r="12" spans="1:9" ht="15.6" hidden="1">
      <c r="A12" s="2"/>
      <c r="B12" s="41"/>
      <c r="C12" s="1"/>
      <c r="D12" s="19"/>
      <c r="E12" s="25"/>
      <c r="F12" s="1"/>
      <c r="G12" s="10"/>
    </row>
    <row r="13" spans="1:9" ht="15.6" hidden="1">
      <c r="A13" s="37"/>
      <c r="B13" s="41"/>
      <c r="C13" s="1"/>
      <c r="D13" s="19"/>
      <c r="E13" s="25"/>
      <c r="F13" s="1"/>
      <c r="G13" s="10"/>
    </row>
    <row r="14" spans="1:9" ht="15.6" hidden="1">
      <c r="A14" s="2"/>
      <c r="B14" s="41"/>
      <c r="C14" s="1"/>
      <c r="D14" s="19"/>
      <c r="E14" s="25"/>
      <c r="F14" s="1"/>
      <c r="G14" s="10"/>
    </row>
    <row r="15" spans="1:9" ht="15.6" hidden="1">
      <c r="A15" s="2"/>
      <c r="B15" s="41"/>
      <c r="C15" s="1"/>
      <c r="D15" s="19"/>
      <c r="E15" s="25"/>
      <c r="F15" s="1"/>
      <c r="G15" s="10"/>
    </row>
    <row r="16" spans="1:9" ht="15.6" hidden="1">
      <c r="A16" s="2"/>
      <c r="B16" s="41"/>
      <c r="C16" s="1"/>
      <c r="D16" s="19"/>
      <c r="E16" s="25"/>
      <c r="F16" s="1"/>
      <c r="G16" s="10"/>
    </row>
    <row r="17" spans="1:7" ht="15.6" hidden="1">
      <c r="A17" s="2"/>
      <c r="B17" s="41"/>
      <c r="C17" s="1"/>
      <c r="D17" s="19"/>
      <c r="E17" s="25"/>
      <c r="F17" s="1"/>
      <c r="G17" s="10"/>
    </row>
    <row r="18" spans="1:7" ht="15.6" hidden="1">
      <c r="A18" s="2"/>
      <c r="B18" s="41"/>
      <c r="C18" s="1"/>
      <c r="D18" s="19"/>
      <c r="E18" s="25"/>
      <c r="F18" s="1"/>
      <c r="G18" s="10"/>
    </row>
    <row r="19" spans="1:7" ht="15.6" hidden="1">
      <c r="A19" s="2"/>
      <c r="B19" s="41"/>
      <c r="C19" s="1"/>
      <c r="D19" s="19"/>
      <c r="E19" s="25"/>
      <c r="F19" s="1"/>
      <c r="G19" s="10"/>
    </row>
    <row r="20" spans="1:7" ht="15.6" hidden="1">
      <c r="A20" s="2"/>
      <c r="B20" s="41"/>
      <c r="C20" s="1"/>
      <c r="D20" s="19"/>
      <c r="E20" s="25"/>
      <c r="F20" s="1"/>
      <c r="G20" s="10"/>
    </row>
    <row r="21" spans="1:7" ht="15.6" hidden="1">
      <c r="A21" s="2"/>
      <c r="B21" s="41"/>
      <c r="C21" s="1"/>
      <c r="D21" s="19"/>
      <c r="E21" s="25"/>
      <c r="F21" s="1"/>
      <c r="G21" s="10"/>
    </row>
    <row r="22" spans="1:7" ht="15.6" hidden="1">
      <c r="A22" s="2"/>
      <c r="B22" s="41"/>
      <c r="C22" s="1"/>
      <c r="D22" s="19"/>
      <c r="E22" s="25"/>
      <c r="F22" s="1"/>
      <c r="G22" s="10"/>
    </row>
    <row r="23" spans="1:7" ht="15.6" hidden="1">
      <c r="A23" s="2"/>
      <c r="B23" s="41"/>
      <c r="C23" s="1"/>
      <c r="D23" s="19"/>
      <c r="E23" s="25"/>
      <c r="F23" s="1"/>
      <c r="G23" s="10"/>
    </row>
    <row r="24" spans="1:7" ht="15.6" hidden="1">
      <c r="A24" s="2"/>
      <c r="B24" s="41"/>
      <c r="C24" s="1"/>
      <c r="D24" s="19"/>
      <c r="E24" s="25"/>
      <c r="F24" s="1"/>
      <c r="G24" s="10"/>
    </row>
    <row r="25" spans="1:7" ht="15.6" hidden="1">
      <c r="A25" s="16"/>
      <c r="B25" s="41"/>
      <c r="C25" s="17"/>
      <c r="D25" s="20"/>
      <c r="E25" s="26"/>
      <c r="F25" s="17"/>
      <c r="G25" s="18"/>
    </row>
    <row r="26" spans="1:7" ht="15.6" hidden="1">
      <c r="A26" s="16"/>
      <c r="B26" s="41"/>
      <c r="C26" s="17"/>
      <c r="D26" s="20"/>
      <c r="E26" s="26"/>
      <c r="F26" s="17"/>
      <c r="G26" s="18"/>
    </row>
    <row r="27" spans="1:7" ht="15.95" hidden="1" thickBot="1">
      <c r="A27" s="7"/>
      <c r="B27" s="73"/>
      <c r="C27" s="8"/>
      <c r="D27" s="12"/>
      <c r="E27" s="27"/>
      <c r="F27" s="8"/>
      <c r="G27" s="12"/>
    </row>
    <row r="28" spans="1:7" ht="15.95" thickBot="1">
      <c r="A28" s="66"/>
      <c r="B28" s="62">
        <f>SUM(B3:B27)</f>
        <v>2000</v>
      </c>
      <c r="C28" s="58"/>
      <c r="D28" s="56">
        <f>SUM(D3:D27)</f>
        <v>0</v>
      </c>
      <c r="E28" s="54">
        <f>SUM(E3:E27)</f>
        <v>17500</v>
      </c>
      <c r="F28" s="63"/>
      <c r="G28" s="56">
        <f t="shared" ref="G28" si="0">SUM(G3:G27)</f>
        <v>0</v>
      </c>
    </row>
    <row r="29" spans="1:7" s="4" customFormat="1" ht="15.95" thickBot="1">
      <c r="A29" s="68" t="s">
        <v>35</v>
      </c>
      <c r="B29" s="64"/>
      <c r="C29" s="65"/>
      <c r="D29" s="29">
        <f>D28-B28</f>
        <v>-2000</v>
      </c>
      <c r="E29" s="45"/>
      <c r="F29" s="46"/>
      <c r="G29" s="29">
        <f t="shared" ref="G29" si="1">G28-E28</f>
        <v>-17500</v>
      </c>
    </row>
    <row r="30" spans="1:7" ht="15.6">
      <c r="A30" s="28" t="s">
        <v>47</v>
      </c>
      <c r="B30" s="28"/>
      <c r="C30" s="28"/>
      <c r="D30" s="6"/>
      <c r="E30" s="6"/>
      <c r="F30" s="6"/>
      <c r="G30" s="118">
        <f>G29-D29</f>
        <v>-15500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7476A-7622-4B02-8042-96A62D322963}">
  <dimension ref="A1:G30"/>
  <sheetViews>
    <sheetView topLeftCell="A24" workbookViewId="0">
      <selection sqref="A1:D1"/>
    </sheetView>
  </sheetViews>
  <sheetFormatPr defaultColWidth="8.85546875" defaultRowHeight="14.45"/>
  <cols>
    <col min="1" max="1" width="32.28515625" customWidth="1"/>
    <col min="2" max="2" width="14.7109375" bestFit="1" customWidth="1"/>
    <col min="3" max="3" width="9.140625" customWidth="1"/>
    <col min="4" max="4" width="20" customWidth="1"/>
    <col min="5" max="5" width="33.7109375" customWidth="1"/>
    <col min="6" max="6" width="9.140625" customWidth="1"/>
    <col min="7" max="7" width="21.42578125" customWidth="1"/>
    <col min="8" max="256" width="11.42578125" customWidth="1"/>
  </cols>
  <sheetData>
    <row r="1" spans="1:7" s="3" customFormat="1" ht="44.25" customHeight="1" thickBot="1">
      <c r="A1" s="131" t="s">
        <v>195</v>
      </c>
      <c r="B1" s="132"/>
      <c r="C1" s="132"/>
      <c r="D1" s="133"/>
      <c r="E1" s="3" t="s">
        <v>35</v>
      </c>
    </row>
    <row r="2" spans="1:7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</row>
    <row r="3" spans="1:7" ht="15.6">
      <c r="A3" s="39" t="s">
        <v>196</v>
      </c>
      <c r="B3" s="41"/>
      <c r="C3" s="1"/>
      <c r="D3" s="11">
        <v>1000</v>
      </c>
      <c r="E3" s="24"/>
      <c r="F3" s="1"/>
      <c r="G3" s="11">
        <v>304.56</v>
      </c>
    </row>
    <row r="4" spans="1:7" ht="15.6">
      <c r="A4" s="39"/>
      <c r="B4" s="41"/>
      <c r="C4" s="1"/>
      <c r="D4" s="11"/>
      <c r="E4" s="24"/>
      <c r="F4" s="1"/>
      <c r="G4" s="11"/>
    </row>
    <row r="5" spans="1:7" ht="15.6">
      <c r="A5" s="39"/>
      <c r="B5" s="41"/>
      <c r="C5" s="34"/>
      <c r="D5" s="11"/>
      <c r="E5" s="25"/>
      <c r="F5" s="1"/>
      <c r="G5" s="11"/>
    </row>
    <row r="6" spans="1:7" ht="15.6">
      <c r="A6" s="39"/>
      <c r="B6" s="41"/>
      <c r="C6" s="34"/>
      <c r="D6" s="19"/>
      <c r="E6" s="25"/>
      <c r="F6" s="1"/>
      <c r="G6" s="11"/>
    </row>
    <row r="7" spans="1:7" ht="15.6">
      <c r="A7" s="39"/>
      <c r="B7" s="41"/>
      <c r="C7" s="34"/>
      <c r="D7" s="19"/>
      <c r="E7" s="25"/>
      <c r="F7" s="1"/>
      <c r="G7" s="10"/>
    </row>
    <row r="8" spans="1:7" ht="15.6">
      <c r="A8" s="39"/>
      <c r="B8" s="41"/>
      <c r="C8" s="1"/>
      <c r="D8" s="19"/>
      <c r="E8" s="25"/>
      <c r="F8" s="1"/>
      <c r="G8" s="10"/>
    </row>
    <row r="9" spans="1:7" ht="15.6">
      <c r="A9" s="39"/>
      <c r="B9" s="41"/>
      <c r="C9" s="1"/>
      <c r="D9" s="19"/>
      <c r="E9" s="25"/>
      <c r="F9" s="1"/>
      <c r="G9" s="10"/>
    </row>
    <row r="10" spans="1:7" ht="15.6">
      <c r="A10" s="39"/>
      <c r="B10" s="41"/>
      <c r="C10" s="1"/>
      <c r="D10" s="19"/>
      <c r="E10" s="25"/>
      <c r="F10" s="1"/>
      <c r="G10" s="10"/>
    </row>
    <row r="11" spans="1:7" ht="15.6">
      <c r="A11" s="2"/>
      <c r="B11" s="41"/>
      <c r="C11" s="1"/>
      <c r="D11" s="19"/>
      <c r="E11" s="25"/>
      <c r="F11" s="1"/>
      <c r="G11" s="10"/>
    </row>
    <row r="12" spans="1:7" ht="15.6">
      <c r="A12" s="2"/>
      <c r="B12" s="41"/>
      <c r="C12" s="1"/>
      <c r="D12" s="19"/>
      <c r="E12" s="25"/>
      <c r="F12" s="1"/>
      <c r="G12" s="10"/>
    </row>
    <row r="13" spans="1:7" ht="15.6">
      <c r="A13" s="37"/>
      <c r="B13" s="41"/>
      <c r="C13" s="1"/>
      <c r="D13" s="19"/>
      <c r="E13" s="25"/>
      <c r="F13" s="1"/>
      <c r="G13" s="10"/>
    </row>
    <row r="14" spans="1:7" ht="15.6">
      <c r="A14" s="2"/>
      <c r="B14" s="41"/>
      <c r="C14" s="1"/>
      <c r="D14" s="19"/>
      <c r="E14" s="25"/>
      <c r="F14" s="1"/>
      <c r="G14" s="10"/>
    </row>
    <row r="15" spans="1:7" ht="15.6">
      <c r="A15" s="2"/>
      <c r="B15" s="41"/>
      <c r="C15" s="1"/>
      <c r="D15" s="19"/>
      <c r="E15" s="25"/>
      <c r="F15" s="1"/>
      <c r="G15" s="10"/>
    </row>
    <row r="16" spans="1:7" ht="15.6">
      <c r="A16" s="2"/>
      <c r="B16" s="41"/>
      <c r="C16" s="1"/>
      <c r="D16" s="19"/>
      <c r="E16" s="25"/>
      <c r="F16" s="1"/>
      <c r="G16" s="10"/>
    </row>
    <row r="17" spans="1:7" ht="15.6">
      <c r="A17" s="2"/>
      <c r="B17" s="41"/>
      <c r="C17" s="1"/>
      <c r="D17" s="19"/>
      <c r="E17" s="25"/>
      <c r="F17" s="1"/>
      <c r="G17" s="10"/>
    </row>
    <row r="18" spans="1:7" ht="15.6">
      <c r="A18" s="2"/>
      <c r="B18" s="41"/>
      <c r="C18" s="1"/>
      <c r="D18" s="19"/>
      <c r="E18" s="25"/>
      <c r="F18" s="1"/>
      <c r="G18" s="10"/>
    </row>
    <row r="19" spans="1:7" ht="15.6">
      <c r="A19" s="2"/>
      <c r="B19" s="41"/>
      <c r="C19" s="1"/>
      <c r="D19" s="19"/>
      <c r="E19" s="25"/>
      <c r="F19" s="1"/>
      <c r="G19" s="10"/>
    </row>
    <row r="20" spans="1:7" ht="15.6">
      <c r="A20" s="2"/>
      <c r="B20" s="41"/>
      <c r="C20" s="1"/>
      <c r="D20" s="19"/>
      <c r="E20" s="25"/>
      <c r="F20" s="1"/>
      <c r="G20" s="10"/>
    </row>
    <row r="21" spans="1:7" ht="15.6">
      <c r="A21" s="2"/>
      <c r="B21" s="41"/>
      <c r="C21" s="1"/>
      <c r="D21" s="19"/>
      <c r="E21" s="25"/>
      <c r="F21" s="1"/>
      <c r="G21" s="10"/>
    </row>
    <row r="22" spans="1:7" ht="15.6">
      <c r="A22" s="2"/>
      <c r="B22" s="41"/>
      <c r="C22" s="1"/>
      <c r="D22" s="19"/>
      <c r="E22" s="25"/>
      <c r="F22" s="1"/>
      <c r="G22" s="10"/>
    </row>
    <row r="23" spans="1:7" ht="15.6">
      <c r="A23" s="2"/>
      <c r="B23" s="41"/>
      <c r="C23" s="1"/>
      <c r="D23" s="19"/>
      <c r="E23" s="25"/>
      <c r="F23" s="1"/>
      <c r="G23" s="10"/>
    </row>
    <row r="24" spans="1:7" ht="15.6">
      <c r="A24" s="2"/>
      <c r="B24" s="41"/>
      <c r="C24" s="1"/>
      <c r="D24" s="19"/>
      <c r="E24" s="25"/>
      <c r="F24" s="1"/>
      <c r="G24" s="10"/>
    </row>
    <row r="25" spans="1:7" ht="15.6">
      <c r="A25" s="16"/>
      <c r="B25" s="41"/>
      <c r="C25" s="17"/>
      <c r="D25" s="20"/>
      <c r="E25" s="26"/>
      <c r="F25" s="17"/>
      <c r="G25" s="18"/>
    </row>
    <row r="26" spans="1:7" ht="15.6">
      <c r="A26" s="16"/>
      <c r="B26" s="41"/>
      <c r="C26" s="17"/>
      <c r="D26" s="20"/>
      <c r="E26" s="26"/>
      <c r="F26" s="17"/>
      <c r="G26" s="18"/>
    </row>
    <row r="27" spans="1:7" ht="15.95" thickBot="1">
      <c r="A27" s="7"/>
      <c r="B27" s="73"/>
      <c r="C27" s="8"/>
      <c r="D27" s="12"/>
      <c r="E27" s="27"/>
      <c r="F27" s="8"/>
      <c r="G27" s="12"/>
    </row>
    <row r="28" spans="1:7" ht="15.95" thickBot="1">
      <c r="A28" s="66"/>
      <c r="B28" s="62">
        <f>SUM(B3:B27)</f>
        <v>0</v>
      </c>
      <c r="C28" s="58"/>
      <c r="D28" s="56">
        <f>SUM(D3:D27)</f>
        <v>1000</v>
      </c>
      <c r="E28" s="54">
        <f>SUM(E3:E27)</f>
        <v>0</v>
      </c>
      <c r="F28" s="63"/>
      <c r="G28" s="56">
        <f t="shared" ref="G28" si="0">SUM(G3:G27)</f>
        <v>304.56</v>
      </c>
    </row>
    <row r="29" spans="1:7" s="4" customFormat="1" ht="15.95" thickBot="1">
      <c r="A29" s="68" t="s">
        <v>35</v>
      </c>
      <c r="B29" s="64"/>
      <c r="C29" s="65"/>
      <c r="D29" s="29">
        <f>D28-B28</f>
        <v>1000</v>
      </c>
      <c r="E29" s="45"/>
      <c r="F29" s="46"/>
      <c r="G29" s="29">
        <f t="shared" ref="G29" si="1">G28-E28</f>
        <v>304.56</v>
      </c>
    </row>
    <row r="30" spans="1:7" ht="15.6">
      <c r="A30" s="1" t="s">
        <v>47</v>
      </c>
      <c r="B30" s="1"/>
      <c r="C30" s="1"/>
      <c r="D30" s="58"/>
      <c r="E30" s="1"/>
      <c r="F30" s="1"/>
      <c r="G30" s="118">
        <f>G29-D29</f>
        <v>-695.44</v>
      </c>
    </row>
  </sheetData>
  <mergeCells count="1">
    <mergeCell ref="A1:D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184A2-1350-409B-ACD5-2A3C6F49CA7B}">
  <dimension ref="A1:G30"/>
  <sheetViews>
    <sheetView topLeftCell="A19" workbookViewId="0">
      <selection activeCell="A30" sqref="A30:G30"/>
    </sheetView>
  </sheetViews>
  <sheetFormatPr defaultColWidth="11.42578125" defaultRowHeight="14.45"/>
  <cols>
    <col min="1" max="1" width="27.42578125" bestFit="1" customWidth="1"/>
    <col min="2" max="2" width="12.42578125" bestFit="1" customWidth="1"/>
    <col min="4" max="4" width="13.85546875" bestFit="1" customWidth="1"/>
    <col min="5" max="5" width="18.7109375" bestFit="1" customWidth="1"/>
    <col min="7" max="7" width="12.7109375" bestFit="1" customWidth="1"/>
  </cols>
  <sheetData>
    <row r="1" spans="1:7" ht="33.950000000000003" thickBot="1">
      <c r="A1" s="134" t="s">
        <v>197</v>
      </c>
      <c r="B1" s="135"/>
      <c r="C1" s="135"/>
      <c r="D1" s="136"/>
      <c r="E1" s="111" t="s">
        <v>35</v>
      </c>
      <c r="F1" s="3"/>
      <c r="G1" s="3"/>
    </row>
    <row r="2" spans="1:7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</row>
    <row r="3" spans="1:7" ht="15.6">
      <c r="A3" s="2" t="s">
        <v>198</v>
      </c>
      <c r="B3" s="31">
        <v>10000</v>
      </c>
      <c r="C3" s="1"/>
      <c r="D3" s="11"/>
      <c r="E3" s="24"/>
      <c r="F3" s="1"/>
      <c r="G3" s="10"/>
    </row>
    <row r="4" spans="1:7" ht="15.6">
      <c r="A4" s="2"/>
      <c r="B4" s="31"/>
      <c r="C4" s="1"/>
      <c r="D4" s="11"/>
      <c r="E4" s="24"/>
      <c r="F4" s="1"/>
      <c r="G4" s="11"/>
    </row>
    <row r="5" spans="1:7" ht="15.6">
      <c r="A5" s="1"/>
      <c r="B5" s="43"/>
      <c r="C5" s="96"/>
      <c r="D5" s="11"/>
      <c r="E5" s="25"/>
      <c r="F5" s="1"/>
      <c r="G5" s="11"/>
    </row>
    <row r="6" spans="1:7" ht="15.6">
      <c r="A6" s="1"/>
      <c r="B6" s="9"/>
      <c r="C6" s="34"/>
      <c r="D6" s="19"/>
      <c r="E6" s="25"/>
      <c r="F6" s="1"/>
      <c r="G6" s="11"/>
    </row>
    <row r="7" spans="1:7" ht="15.6">
      <c r="A7" s="2" t="s">
        <v>199</v>
      </c>
      <c r="B7" s="9"/>
      <c r="C7" s="34"/>
      <c r="D7" s="19"/>
      <c r="E7" s="25"/>
      <c r="F7" s="1"/>
      <c r="G7" s="10">
        <v>3859</v>
      </c>
    </row>
    <row r="8" spans="1:7" ht="15.6">
      <c r="A8" s="2"/>
      <c r="B8" s="30"/>
      <c r="C8" s="1"/>
      <c r="D8" s="19"/>
      <c r="E8" s="25"/>
      <c r="F8" s="1"/>
      <c r="G8" s="10"/>
    </row>
    <row r="9" spans="1:7" ht="15.6">
      <c r="A9" s="2"/>
      <c r="B9" s="30"/>
      <c r="C9" s="1"/>
      <c r="D9" s="19"/>
      <c r="E9" s="25"/>
      <c r="F9" s="1"/>
      <c r="G9" s="10"/>
    </row>
    <row r="10" spans="1:7" ht="15.6">
      <c r="A10" s="2"/>
      <c r="B10" s="30"/>
      <c r="C10" s="1"/>
      <c r="D10" s="19"/>
      <c r="E10" s="25"/>
      <c r="F10" s="1"/>
      <c r="G10" s="10"/>
    </row>
    <row r="11" spans="1:7" ht="15.6">
      <c r="A11" s="2"/>
      <c r="B11" s="30"/>
      <c r="C11" s="1"/>
      <c r="D11" s="19"/>
      <c r="E11" s="25"/>
      <c r="F11" s="1"/>
      <c r="G11" s="10"/>
    </row>
    <row r="12" spans="1:7" ht="15.6">
      <c r="A12" s="47"/>
      <c r="B12" s="30"/>
      <c r="C12" s="1"/>
      <c r="D12" s="19"/>
      <c r="E12" s="25"/>
      <c r="F12" s="1"/>
      <c r="G12" s="10"/>
    </row>
    <row r="13" spans="1:7" ht="15.6">
      <c r="A13" s="37"/>
      <c r="B13" s="30"/>
      <c r="C13" s="1"/>
      <c r="D13" s="19"/>
      <c r="E13" s="25"/>
      <c r="F13" s="1"/>
      <c r="G13" s="10"/>
    </row>
    <row r="14" spans="1:7" ht="15.6">
      <c r="A14" s="2"/>
      <c r="B14" s="30"/>
      <c r="C14" s="1"/>
      <c r="D14" s="19"/>
      <c r="E14" s="25"/>
      <c r="F14" s="1"/>
      <c r="G14" s="10"/>
    </row>
    <row r="15" spans="1:7" ht="15.6">
      <c r="A15" s="2"/>
      <c r="B15" s="30"/>
      <c r="C15" s="1"/>
      <c r="D15" s="19"/>
      <c r="E15" s="25"/>
      <c r="F15" s="1"/>
      <c r="G15" s="10"/>
    </row>
    <row r="16" spans="1:7" ht="15.6">
      <c r="A16" s="2"/>
      <c r="B16" s="30"/>
      <c r="C16" s="1"/>
      <c r="D16" s="19"/>
      <c r="E16" s="25"/>
      <c r="F16" s="1"/>
      <c r="G16" s="10"/>
    </row>
    <row r="17" spans="1:7" ht="15.6">
      <c r="A17" s="2"/>
      <c r="B17" s="30"/>
      <c r="C17" s="1"/>
      <c r="D17" s="19"/>
      <c r="E17" s="25"/>
      <c r="F17" s="1"/>
      <c r="G17" s="10"/>
    </row>
    <row r="18" spans="1:7" ht="15.6">
      <c r="A18" s="2"/>
      <c r="B18" s="30"/>
      <c r="C18" s="1"/>
      <c r="D18" s="19"/>
      <c r="E18" s="25"/>
      <c r="F18" s="1"/>
      <c r="G18" s="10"/>
    </row>
    <row r="19" spans="1:7" ht="15.6">
      <c r="A19" s="2"/>
      <c r="B19" s="30"/>
      <c r="C19" s="1"/>
      <c r="D19" s="19"/>
      <c r="E19" s="25"/>
      <c r="F19" s="1"/>
      <c r="G19" s="10"/>
    </row>
    <row r="20" spans="1:7" ht="15.6">
      <c r="A20" s="2"/>
      <c r="B20" s="30"/>
      <c r="C20" s="1"/>
      <c r="D20" s="19"/>
      <c r="E20" s="25"/>
      <c r="F20" s="1"/>
      <c r="G20" s="10"/>
    </row>
    <row r="21" spans="1:7" ht="15.6">
      <c r="A21" s="2"/>
      <c r="B21" s="21"/>
      <c r="C21" s="1"/>
      <c r="D21" s="19"/>
      <c r="E21" s="25"/>
      <c r="F21" s="1"/>
      <c r="G21" s="10"/>
    </row>
    <row r="22" spans="1:7" ht="15.6">
      <c r="A22" s="2"/>
      <c r="B22" s="21"/>
      <c r="C22" s="1"/>
      <c r="D22" s="19"/>
      <c r="E22" s="25"/>
      <c r="F22" s="1"/>
      <c r="G22" s="10"/>
    </row>
    <row r="23" spans="1:7" ht="15.6">
      <c r="A23" s="2"/>
      <c r="B23" s="21"/>
      <c r="C23" s="1"/>
      <c r="D23" s="19"/>
      <c r="E23" s="25"/>
      <c r="F23" s="1"/>
      <c r="G23" s="10"/>
    </row>
    <row r="24" spans="1:7" ht="15.6">
      <c r="A24" s="2"/>
      <c r="B24" s="21"/>
      <c r="C24" s="1"/>
      <c r="D24" s="19"/>
      <c r="E24" s="25"/>
      <c r="F24" s="1"/>
      <c r="G24" s="10"/>
    </row>
    <row r="25" spans="1:7" ht="15.6">
      <c r="A25" s="16"/>
      <c r="B25" s="22"/>
      <c r="C25" s="17"/>
      <c r="D25" s="20"/>
      <c r="E25" s="26"/>
      <c r="F25" s="17"/>
      <c r="G25" s="18"/>
    </row>
    <row r="26" spans="1:7" ht="15.6">
      <c r="A26" s="16"/>
      <c r="B26" s="22"/>
      <c r="C26" s="17"/>
      <c r="D26" s="20"/>
      <c r="E26" s="26"/>
      <c r="F26" s="17"/>
      <c r="G26" s="18"/>
    </row>
    <row r="27" spans="1:7" ht="15.95" thickBot="1">
      <c r="A27" s="7"/>
      <c r="B27" s="23"/>
      <c r="C27" s="8"/>
      <c r="D27" s="12"/>
      <c r="E27" s="27"/>
      <c r="F27" s="8"/>
      <c r="G27" s="12"/>
    </row>
    <row r="28" spans="1:7" ht="15.95" thickBot="1">
      <c r="A28" s="66"/>
      <c r="B28" s="62">
        <f>SUM(B3:B27)</f>
        <v>10000</v>
      </c>
      <c r="C28" s="58"/>
      <c r="D28" s="62">
        <f>SUM(D3:D27)</f>
        <v>0</v>
      </c>
      <c r="E28" s="62">
        <f>SUM(E3:E27)</f>
        <v>0</v>
      </c>
      <c r="F28" s="63"/>
      <c r="G28" s="62">
        <f t="shared" ref="G28" si="0">SUM(G3:G27)</f>
        <v>3859</v>
      </c>
    </row>
    <row r="29" spans="1:7" ht="15.95" thickBot="1">
      <c r="A29" s="68" t="s">
        <v>35</v>
      </c>
      <c r="B29" s="64"/>
      <c r="C29" s="65"/>
      <c r="D29" s="29">
        <f>D28-B28</f>
        <v>-10000</v>
      </c>
      <c r="E29" s="45"/>
      <c r="F29" s="46"/>
      <c r="G29" s="29">
        <f t="shared" ref="G29" si="1">G28-E28</f>
        <v>3859</v>
      </c>
    </row>
    <row r="30" spans="1:7" ht="15.6">
      <c r="A30" s="28" t="s">
        <v>47</v>
      </c>
      <c r="B30" s="28"/>
      <c r="C30" s="28"/>
      <c r="D30" s="6"/>
      <c r="E30" s="6"/>
      <c r="F30" s="6"/>
      <c r="G30" s="118">
        <f>G29-D29</f>
        <v>13859</v>
      </c>
    </row>
  </sheetData>
  <mergeCells count="1">
    <mergeCell ref="A1:D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fitToPage="1"/>
  </sheetPr>
  <dimension ref="A1:G30"/>
  <sheetViews>
    <sheetView zoomScale="85" zoomScaleNormal="85" workbookViewId="0">
      <selection activeCell="A30" sqref="A30:G30"/>
    </sheetView>
  </sheetViews>
  <sheetFormatPr defaultColWidth="8.85546875" defaultRowHeight="14.45"/>
  <cols>
    <col min="1" max="1" width="32.28515625" customWidth="1"/>
    <col min="2" max="2" width="14.7109375" bestFit="1" customWidth="1"/>
    <col min="3" max="3" width="9.140625" customWidth="1"/>
    <col min="4" max="4" width="20" customWidth="1"/>
    <col min="5" max="5" width="33.7109375" customWidth="1"/>
    <col min="6" max="6" width="9.140625" customWidth="1"/>
    <col min="7" max="7" width="21.42578125" customWidth="1"/>
    <col min="8" max="256" width="11.42578125" customWidth="1"/>
  </cols>
  <sheetData>
    <row r="1" spans="1:7" s="3" customFormat="1" ht="44.25" customHeight="1" thickBot="1">
      <c r="A1" s="131" t="s">
        <v>200</v>
      </c>
      <c r="B1" s="132"/>
      <c r="C1" s="132"/>
      <c r="D1" s="133"/>
      <c r="E1" s="3" t="s">
        <v>201</v>
      </c>
    </row>
    <row r="2" spans="1:7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</row>
    <row r="3" spans="1:7" ht="15.6">
      <c r="A3" s="39"/>
      <c r="B3" s="41"/>
      <c r="C3" s="1"/>
      <c r="D3" s="11"/>
      <c r="E3" s="24"/>
      <c r="F3" s="1"/>
      <c r="G3" s="10"/>
    </row>
    <row r="4" spans="1:7" ht="15.6">
      <c r="A4" s="39"/>
      <c r="B4" s="41"/>
      <c r="C4" s="1"/>
      <c r="D4" s="11"/>
      <c r="E4" s="24"/>
      <c r="F4" s="1"/>
      <c r="G4" s="11"/>
    </row>
    <row r="5" spans="1:7" ht="15.6">
      <c r="A5" s="39"/>
      <c r="B5" s="41"/>
      <c r="C5" s="34"/>
      <c r="D5" s="11"/>
      <c r="E5" s="25"/>
      <c r="F5" s="1"/>
      <c r="G5" s="11"/>
    </row>
    <row r="6" spans="1:7" ht="15.6">
      <c r="A6" s="39"/>
      <c r="B6" s="41"/>
      <c r="C6" s="34"/>
      <c r="D6" s="19"/>
      <c r="E6" s="25"/>
      <c r="F6" s="1"/>
      <c r="G6" s="11"/>
    </row>
    <row r="7" spans="1:7" ht="15.6">
      <c r="A7" s="39"/>
      <c r="B7" s="41"/>
      <c r="C7" s="34"/>
      <c r="D7" s="19"/>
      <c r="E7" s="25"/>
      <c r="F7" s="1"/>
      <c r="G7" s="10"/>
    </row>
    <row r="8" spans="1:7" ht="15.6">
      <c r="A8" s="39"/>
      <c r="B8" s="41"/>
      <c r="C8" s="1"/>
      <c r="D8" s="19"/>
      <c r="E8" s="25"/>
      <c r="F8" s="1"/>
      <c r="G8" s="10"/>
    </row>
    <row r="9" spans="1:7" ht="15.6">
      <c r="A9" s="39"/>
      <c r="B9" s="41"/>
      <c r="C9" s="1"/>
      <c r="D9" s="19"/>
      <c r="E9" s="25"/>
      <c r="F9" s="1"/>
      <c r="G9" s="10"/>
    </row>
    <row r="10" spans="1:7" ht="15.6">
      <c r="A10" s="39"/>
      <c r="B10" s="41"/>
      <c r="C10" s="1"/>
      <c r="D10" s="19"/>
      <c r="E10" s="25"/>
      <c r="F10" s="1"/>
      <c r="G10" s="10"/>
    </row>
    <row r="11" spans="1:7" ht="15.6">
      <c r="A11" s="2"/>
      <c r="B11" s="41"/>
      <c r="C11" s="1"/>
      <c r="D11" s="19"/>
      <c r="E11" s="25"/>
      <c r="F11" s="1"/>
      <c r="G11" s="10"/>
    </row>
    <row r="12" spans="1:7" ht="15.6">
      <c r="A12" s="2"/>
      <c r="B12" s="41"/>
      <c r="C12" s="1"/>
      <c r="D12" s="19"/>
      <c r="E12" s="25"/>
      <c r="F12" s="1"/>
      <c r="G12" s="10"/>
    </row>
    <row r="13" spans="1:7" ht="15.6">
      <c r="A13" s="37"/>
      <c r="B13" s="41"/>
      <c r="C13" s="1"/>
      <c r="D13" s="19"/>
      <c r="E13" s="25"/>
      <c r="F13" s="1"/>
      <c r="G13" s="10"/>
    </row>
    <row r="14" spans="1:7" ht="15.6">
      <c r="A14" s="2"/>
      <c r="B14" s="41"/>
      <c r="C14" s="1"/>
      <c r="D14" s="19"/>
      <c r="E14" s="25"/>
      <c r="F14" s="1"/>
      <c r="G14" s="10"/>
    </row>
    <row r="15" spans="1:7" ht="15.6">
      <c r="A15" s="2"/>
      <c r="B15" s="41"/>
      <c r="C15" s="1"/>
      <c r="D15" s="19"/>
      <c r="E15" s="25"/>
      <c r="F15" s="1"/>
      <c r="G15" s="10"/>
    </row>
    <row r="16" spans="1:7" ht="15.6">
      <c r="A16" s="2"/>
      <c r="B16" s="41"/>
      <c r="C16" s="1"/>
      <c r="D16" s="19"/>
      <c r="E16" s="25"/>
      <c r="F16" s="1"/>
      <c r="G16" s="10"/>
    </row>
    <row r="17" spans="1:7" ht="15.6">
      <c r="A17" s="2"/>
      <c r="B17" s="41"/>
      <c r="C17" s="1"/>
      <c r="D17" s="19"/>
      <c r="E17" s="25"/>
      <c r="F17" s="1"/>
      <c r="G17" s="10"/>
    </row>
    <row r="18" spans="1:7" ht="15.6">
      <c r="A18" s="2"/>
      <c r="B18" s="41"/>
      <c r="C18" s="1"/>
      <c r="D18" s="19"/>
      <c r="E18" s="25"/>
      <c r="F18" s="1"/>
      <c r="G18" s="10"/>
    </row>
    <row r="19" spans="1:7" ht="15.6">
      <c r="A19" s="2"/>
      <c r="B19" s="41"/>
      <c r="C19" s="1"/>
      <c r="D19" s="19"/>
      <c r="E19" s="25"/>
      <c r="F19" s="1"/>
      <c r="G19" s="10"/>
    </row>
    <row r="20" spans="1:7" ht="15.6">
      <c r="A20" s="2"/>
      <c r="B20" s="41"/>
      <c r="C20" s="1"/>
      <c r="D20" s="19"/>
      <c r="E20" s="25"/>
      <c r="F20" s="1"/>
      <c r="G20" s="10"/>
    </row>
    <row r="21" spans="1:7" ht="15.6">
      <c r="A21" s="2"/>
      <c r="B21" s="41"/>
      <c r="C21" s="1"/>
      <c r="D21" s="19"/>
      <c r="E21" s="25"/>
      <c r="F21" s="1"/>
      <c r="G21" s="10"/>
    </row>
    <row r="22" spans="1:7" ht="15.6">
      <c r="A22" s="2"/>
      <c r="B22" s="41"/>
      <c r="C22" s="1"/>
      <c r="D22" s="19"/>
      <c r="E22" s="25"/>
      <c r="F22" s="1"/>
      <c r="G22" s="10"/>
    </row>
    <row r="23" spans="1:7" ht="15.6">
      <c r="A23" s="2"/>
      <c r="B23" s="41"/>
      <c r="C23" s="1"/>
      <c r="D23" s="19"/>
      <c r="E23" s="25"/>
      <c r="F23" s="1"/>
      <c r="G23" s="10"/>
    </row>
    <row r="24" spans="1:7" ht="15.6">
      <c r="A24" s="2"/>
      <c r="B24" s="41"/>
      <c r="C24" s="1"/>
      <c r="D24" s="19"/>
      <c r="E24" s="25"/>
      <c r="F24" s="1"/>
      <c r="G24" s="10"/>
    </row>
    <row r="25" spans="1:7" ht="15.6">
      <c r="A25" s="16"/>
      <c r="B25" s="41"/>
      <c r="C25" s="17"/>
      <c r="D25" s="20"/>
      <c r="E25" s="26"/>
      <c r="F25" s="17"/>
      <c r="G25" s="18"/>
    </row>
    <row r="26" spans="1:7" ht="15.6">
      <c r="A26" s="16"/>
      <c r="B26" s="41"/>
      <c r="C26" s="17"/>
      <c r="D26" s="20"/>
      <c r="E26" s="26"/>
      <c r="F26" s="17"/>
      <c r="G26" s="18"/>
    </row>
    <row r="27" spans="1:7" ht="15.95" thickBot="1">
      <c r="A27" s="7"/>
      <c r="B27" s="73"/>
      <c r="C27" s="8"/>
      <c r="D27" s="12"/>
      <c r="E27" s="27"/>
      <c r="F27" s="8"/>
      <c r="G27" s="12"/>
    </row>
    <row r="28" spans="1:7" ht="15.95" thickBot="1">
      <c r="A28" s="66"/>
      <c r="B28" s="62">
        <f>SUM(B3:B27)</f>
        <v>0</v>
      </c>
      <c r="C28" s="58"/>
      <c r="D28" s="56">
        <f>SUM(D3:D27)</f>
        <v>0</v>
      </c>
      <c r="E28" s="54">
        <f>SUM(E3:E27)</f>
        <v>0</v>
      </c>
      <c r="F28" s="63"/>
      <c r="G28" s="56">
        <f t="shared" ref="G28" si="0">SUM(G3:G27)</f>
        <v>0</v>
      </c>
    </row>
    <row r="29" spans="1:7" s="4" customFormat="1" ht="15.95" thickBot="1">
      <c r="A29" s="68" t="s">
        <v>35</v>
      </c>
      <c r="B29" s="64"/>
      <c r="C29" s="65"/>
      <c r="D29" s="29">
        <f>D28-B28</f>
        <v>0</v>
      </c>
      <c r="E29" s="45"/>
      <c r="F29" s="46"/>
      <c r="G29" s="29">
        <f t="shared" ref="G29" si="1">G28-E28</f>
        <v>0</v>
      </c>
    </row>
    <row r="30" spans="1:7" ht="15.6">
      <c r="A30" s="28" t="s">
        <v>47</v>
      </c>
      <c r="B30" s="28"/>
      <c r="C30" s="28"/>
      <c r="D30" s="6"/>
      <c r="E30" s="6"/>
      <c r="F30" s="6"/>
      <c r="G30" s="118">
        <f>G29-D29</f>
        <v>0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11824-356B-417B-AC52-840CE9D52942}">
  <dimension ref="A1:G30"/>
  <sheetViews>
    <sheetView topLeftCell="A13" workbookViewId="0">
      <selection activeCell="A30" sqref="A30:G30"/>
    </sheetView>
  </sheetViews>
  <sheetFormatPr defaultColWidth="8.85546875" defaultRowHeight="14.45"/>
  <cols>
    <col min="1" max="1" width="32.28515625" customWidth="1"/>
    <col min="2" max="2" width="14.7109375" bestFit="1" customWidth="1"/>
    <col min="3" max="3" width="9.140625" customWidth="1"/>
    <col min="4" max="4" width="20" customWidth="1"/>
    <col min="5" max="5" width="33.7109375" customWidth="1"/>
    <col min="6" max="6" width="9.140625" customWidth="1"/>
    <col min="7" max="7" width="21.42578125" customWidth="1"/>
    <col min="8" max="256" width="11.42578125" customWidth="1"/>
  </cols>
  <sheetData>
    <row r="1" spans="1:7" s="3" customFormat="1" ht="44.25" customHeight="1" thickBot="1">
      <c r="A1" s="131" t="s">
        <v>202</v>
      </c>
      <c r="B1" s="132"/>
      <c r="C1" s="132"/>
      <c r="D1" s="133"/>
      <c r="E1" s="3" t="s">
        <v>35</v>
      </c>
    </row>
    <row r="2" spans="1:7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</row>
    <row r="3" spans="1:7" ht="15.6">
      <c r="A3" s="39"/>
      <c r="B3" s="41"/>
      <c r="C3" s="1"/>
      <c r="D3" s="11"/>
      <c r="E3" s="24"/>
      <c r="F3" s="1"/>
      <c r="G3" s="10"/>
    </row>
    <row r="4" spans="1:7" ht="15.6">
      <c r="A4" s="39"/>
      <c r="B4" s="41"/>
      <c r="C4" s="1"/>
      <c r="D4" s="11"/>
      <c r="E4" s="24"/>
      <c r="F4" s="1"/>
      <c r="G4" s="11"/>
    </row>
    <row r="5" spans="1:7" ht="15.6">
      <c r="A5" s="39"/>
      <c r="B5" s="41"/>
      <c r="C5" s="34"/>
      <c r="D5" s="11"/>
      <c r="E5" s="25"/>
      <c r="F5" s="1"/>
      <c r="G5" s="11"/>
    </row>
    <row r="6" spans="1:7" ht="15.6">
      <c r="A6" s="39"/>
      <c r="B6" s="41"/>
      <c r="C6" s="34"/>
      <c r="D6" s="19"/>
      <c r="E6" s="25"/>
      <c r="F6" s="1"/>
      <c r="G6" s="11"/>
    </row>
    <row r="7" spans="1:7" ht="15.6">
      <c r="A7" s="39"/>
      <c r="B7" s="41"/>
      <c r="C7" s="34"/>
      <c r="D7" s="19"/>
      <c r="E7" s="25"/>
      <c r="F7" s="1"/>
      <c r="G7" s="10"/>
    </row>
    <row r="8" spans="1:7" ht="15.6">
      <c r="A8" s="39"/>
      <c r="B8" s="41"/>
      <c r="C8" s="1"/>
      <c r="D8" s="19"/>
      <c r="E8" s="25"/>
      <c r="F8" s="1"/>
      <c r="G8" s="10"/>
    </row>
    <row r="9" spans="1:7" ht="15.6">
      <c r="A9" s="39"/>
      <c r="B9" s="41"/>
      <c r="C9" s="1"/>
      <c r="D9" s="19"/>
      <c r="E9" s="25"/>
      <c r="F9" s="1"/>
      <c r="G9" s="10"/>
    </row>
    <row r="10" spans="1:7" ht="15.6">
      <c r="A10" s="39"/>
      <c r="B10" s="41"/>
      <c r="C10" s="1"/>
      <c r="D10" s="19"/>
      <c r="E10" s="25"/>
      <c r="F10" s="1"/>
      <c r="G10" s="10"/>
    </row>
    <row r="11" spans="1:7" ht="15.6">
      <c r="A11" s="2"/>
      <c r="B11" s="41"/>
      <c r="C11" s="1"/>
      <c r="D11" s="19"/>
      <c r="E11" s="25"/>
      <c r="F11" s="1"/>
      <c r="G11" s="10"/>
    </row>
    <row r="12" spans="1:7" ht="15.6">
      <c r="A12" s="2"/>
      <c r="B12" s="41"/>
      <c r="C12" s="1"/>
      <c r="D12" s="19"/>
      <c r="E12" s="25"/>
      <c r="F12" s="1"/>
      <c r="G12" s="10"/>
    </row>
    <row r="13" spans="1:7" ht="15.6">
      <c r="A13" s="37"/>
      <c r="B13" s="41"/>
      <c r="C13" s="1"/>
      <c r="D13" s="19"/>
      <c r="E13" s="25"/>
      <c r="F13" s="1"/>
      <c r="G13" s="10"/>
    </row>
    <row r="14" spans="1:7" ht="15.6">
      <c r="A14" s="2"/>
      <c r="B14" s="41"/>
      <c r="C14" s="1"/>
      <c r="D14" s="19"/>
      <c r="E14" s="25"/>
      <c r="F14" s="1"/>
      <c r="G14" s="10"/>
    </row>
    <row r="15" spans="1:7" ht="15.6">
      <c r="A15" s="2"/>
      <c r="B15" s="41"/>
      <c r="C15" s="1"/>
      <c r="D15" s="19"/>
      <c r="E15" s="25"/>
      <c r="F15" s="1"/>
      <c r="G15" s="10"/>
    </row>
    <row r="16" spans="1:7" ht="15.6">
      <c r="A16" s="2"/>
      <c r="B16" s="41"/>
      <c r="C16" s="1"/>
      <c r="D16" s="19"/>
      <c r="E16" s="25"/>
      <c r="F16" s="1"/>
      <c r="G16" s="10"/>
    </row>
    <row r="17" spans="1:7" ht="15.6">
      <c r="A17" s="2"/>
      <c r="B17" s="41"/>
      <c r="C17" s="1"/>
      <c r="D17" s="19"/>
      <c r="E17" s="25"/>
      <c r="F17" s="1"/>
      <c r="G17" s="10"/>
    </row>
    <row r="18" spans="1:7" ht="15.6">
      <c r="A18" s="2"/>
      <c r="B18" s="41"/>
      <c r="C18" s="1"/>
      <c r="D18" s="19"/>
      <c r="E18" s="25"/>
      <c r="F18" s="1"/>
      <c r="G18" s="10"/>
    </row>
    <row r="19" spans="1:7" ht="15.6">
      <c r="A19" s="2"/>
      <c r="B19" s="41"/>
      <c r="C19" s="1"/>
      <c r="D19" s="19"/>
      <c r="E19" s="25"/>
      <c r="F19" s="1"/>
      <c r="G19" s="10"/>
    </row>
    <row r="20" spans="1:7" ht="15.6">
      <c r="A20" s="2"/>
      <c r="B20" s="41"/>
      <c r="C20" s="1"/>
      <c r="D20" s="19"/>
      <c r="E20" s="25"/>
      <c r="F20" s="1"/>
      <c r="G20" s="10"/>
    </row>
    <row r="21" spans="1:7" ht="15.6">
      <c r="A21" s="2"/>
      <c r="B21" s="41"/>
      <c r="C21" s="1"/>
      <c r="D21" s="19"/>
      <c r="E21" s="25"/>
      <c r="F21" s="1"/>
      <c r="G21" s="10"/>
    </row>
    <row r="22" spans="1:7" ht="15.6">
      <c r="A22" s="2"/>
      <c r="B22" s="41"/>
      <c r="C22" s="1"/>
      <c r="D22" s="19"/>
      <c r="E22" s="25"/>
      <c r="F22" s="1"/>
      <c r="G22" s="10"/>
    </row>
    <row r="23" spans="1:7" ht="15.6">
      <c r="A23" s="2"/>
      <c r="B23" s="41"/>
      <c r="C23" s="1"/>
      <c r="D23" s="19"/>
      <c r="E23" s="25"/>
      <c r="F23" s="1"/>
      <c r="G23" s="10"/>
    </row>
    <row r="24" spans="1:7" ht="15.6">
      <c r="A24" s="2"/>
      <c r="B24" s="41"/>
      <c r="C24" s="1"/>
      <c r="D24" s="19"/>
      <c r="E24" s="25"/>
      <c r="F24" s="1"/>
      <c r="G24" s="10"/>
    </row>
    <row r="25" spans="1:7" ht="15.6">
      <c r="A25" s="16"/>
      <c r="B25" s="41"/>
      <c r="C25" s="17"/>
      <c r="D25" s="20"/>
      <c r="E25" s="26"/>
      <c r="F25" s="17"/>
      <c r="G25" s="18"/>
    </row>
    <row r="26" spans="1:7" ht="15.6">
      <c r="A26" s="16"/>
      <c r="B26" s="41"/>
      <c r="C26" s="17"/>
      <c r="D26" s="20"/>
      <c r="E26" s="26"/>
      <c r="F26" s="17"/>
      <c r="G26" s="18"/>
    </row>
    <row r="27" spans="1:7" ht="15.95" thickBot="1">
      <c r="A27" s="7"/>
      <c r="B27" s="73"/>
      <c r="C27" s="8"/>
      <c r="D27" s="12"/>
      <c r="E27" s="27"/>
      <c r="F27" s="8"/>
      <c r="G27" s="12"/>
    </row>
    <row r="28" spans="1:7" ht="15.95" thickBot="1">
      <c r="A28" s="66"/>
      <c r="B28" s="62">
        <f>SUM(B3:B27)</f>
        <v>0</v>
      </c>
      <c r="C28" s="58"/>
      <c r="D28" s="56">
        <f>SUM(D3:D27)</f>
        <v>0</v>
      </c>
      <c r="E28" s="54">
        <f>SUM(E3:E27)</f>
        <v>0</v>
      </c>
      <c r="F28" s="63"/>
      <c r="G28" s="56">
        <f t="shared" ref="G28" si="0">SUM(G3:G27)</f>
        <v>0</v>
      </c>
    </row>
    <row r="29" spans="1:7" s="4" customFormat="1" ht="15.95" thickBot="1">
      <c r="A29" s="68" t="s">
        <v>35</v>
      </c>
      <c r="B29" s="64"/>
      <c r="C29" s="65"/>
      <c r="D29" s="29">
        <f>D28-B28</f>
        <v>0</v>
      </c>
      <c r="E29" s="45"/>
      <c r="F29" s="46"/>
      <c r="G29" s="29">
        <f t="shared" ref="G29" si="1">G28-E28</f>
        <v>0</v>
      </c>
    </row>
    <row r="30" spans="1:7" ht="15.6">
      <c r="A30" s="28" t="s">
        <v>47</v>
      </c>
      <c r="B30" s="28"/>
      <c r="C30" s="28"/>
      <c r="D30" s="6"/>
      <c r="E30" s="6"/>
      <c r="F30" s="6"/>
      <c r="G30" s="118">
        <f>G29-D29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598DA-0FE8-4AF3-ADAD-2B62D9955F4E}">
  <dimension ref="A1:G39"/>
  <sheetViews>
    <sheetView topLeftCell="A13" workbookViewId="0">
      <selection activeCell="A39" sqref="A39:G39"/>
    </sheetView>
  </sheetViews>
  <sheetFormatPr defaultColWidth="8.85546875" defaultRowHeight="14.45"/>
  <cols>
    <col min="1" max="1" width="44.28515625" bestFit="1" customWidth="1"/>
    <col min="2" max="2" width="14.28515625" bestFit="1" customWidth="1"/>
    <col min="3" max="3" width="12.42578125" bestFit="1" customWidth="1"/>
    <col min="4" max="4" width="20" customWidth="1"/>
    <col min="5" max="5" width="33.7109375" customWidth="1"/>
    <col min="6" max="6" width="9.140625" customWidth="1"/>
    <col min="7" max="7" width="21.42578125" customWidth="1"/>
    <col min="8" max="256" width="11.42578125" customWidth="1"/>
  </cols>
  <sheetData>
    <row r="1" spans="1:7" s="3" customFormat="1" ht="44.25" customHeight="1" thickBot="1">
      <c r="A1" s="131" t="s">
        <v>202</v>
      </c>
      <c r="B1" s="132"/>
      <c r="C1" s="132"/>
      <c r="D1" s="133"/>
      <c r="E1" s="3" t="s">
        <v>35</v>
      </c>
    </row>
    <row r="2" spans="1:7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</row>
    <row r="3" spans="1:7" ht="15.6">
      <c r="A3" s="37"/>
      <c r="B3" s="41"/>
      <c r="C3" s="74"/>
      <c r="D3" s="11"/>
      <c r="E3" s="24"/>
      <c r="F3" s="1"/>
      <c r="G3" s="10"/>
    </row>
    <row r="4" spans="1:7" ht="15.6">
      <c r="A4" s="47"/>
      <c r="B4" s="41"/>
      <c r="C4" s="74"/>
      <c r="D4" s="11"/>
      <c r="E4" s="24"/>
      <c r="F4" s="1"/>
      <c r="G4" s="11"/>
    </row>
    <row r="5" spans="1:7" ht="15.6">
      <c r="A5" s="47"/>
      <c r="B5" s="41"/>
      <c r="C5" s="74"/>
      <c r="D5" s="11"/>
      <c r="E5" s="25"/>
      <c r="F5" s="1"/>
      <c r="G5" s="11"/>
    </row>
    <row r="6" spans="1:7" ht="15.6">
      <c r="A6" s="47"/>
      <c r="B6" s="41"/>
      <c r="C6" s="74"/>
      <c r="D6" s="19"/>
      <c r="E6" s="25"/>
      <c r="F6" s="1"/>
      <c r="G6" s="11"/>
    </row>
    <row r="7" spans="1:7" ht="15.6">
      <c r="A7" s="47"/>
      <c r="B7" s="41"/>
      <c r="C7" s="74"/>
      <c r="D7" s="19"/>
      <c r="E7" s="25"/>
      <c r="F7" s="1"/>
      <c r="G7" s="10"/>
    </row>
    <row r="8" spans="1:7" ht="15.6">
      <c r="A8" s="47"/>
      <c r="B8" s="41"/>
      <c r="C8" s="74"/>
      <c r="D8" s="19"/>
      <c r="E8" s="25"/>
      <c r="F8" s="1"/>
      <c r="G8" s="10"/>
    </row>
    <row r="9" spans="1:7" ht="15.6">
      <c r="A9" s="47"/>
      <c r="B9" s="41"/>
      <c r="C9" s="74"/>
      <c r="D9" s="19"/>
      <c r="E9" s="25"/>
      <c r="F9" s="1"/>
      <c r="G9" s="10"/>
    </row>
    <row r="10" spans="1:7" ht="15.6">
      <c r="A10" s="47"/>
      <c r="B10" s="41"/>
      <c r="C10" s="74"/>
      <c r="D10" s="19"/>
      <c r="E10" s="25"/>
      <c r="F10" s="1"/>
      <c r="G10" s="10"/>
    </row>
    <row r="11" spans="1:7" ht="15.6">
      <c r="A11" s="47"/>
      <c r="B11" s="41"/>
      <c r="C11" s="74"/>
      <c r="D11" s="19"/>
      <c r="E11" s="25"/>
      <c r="F11" s="1"/>
      <c r="G11" s="10"/>
    </row>
    <row r="12" spans="1:7" ht="15.6">
      <c r="A12" s="47"/>
      <c r="B12" s="41"/>
      <c r="C12" s="74"/>
      <c r="D12" s="19"/>
      <c r="E12" s="25"/>
      <c r="F12" s="1"/>
      <c r="G12" s="10"/>
    </row>
    <row r="13" spans="1:7" ht="15.6">
      <c r="A13" s="47"/>
      <c r="B13" s="41"/>
      <c r="C13" s="74"/>
      <c r="D13" s="19"/>
      <c r="E13" s="25"/>
      <c r="F13" s="1"/>
      <c r="G13" s="10"/>
    </row>
    <row r="14" spans="1:7" ht="15.6">
      <c r="A14" s="47"/>
      <c r="B14" s="41"/>
      <c r="C14" s="74"/>
      <c r="D14" s="19"/>
      <c r="E14" s="25"/>
      <c r="F14" s="1"/>
      <c r="G14" s="10"/>
    </row>
    <row r="15" spans="1:7" ht="15.6">
      <c r="A15" s="47"/>
      <c r="B15" s="41"/>
      <c r="C15" s="74"/>
      <c r="D15" s="19"/>
      <c r="E15" s="25"/>
      <c r="F15" s="1"/>
      <c r="G15" s="10"/>
    </row>
    <row r="16" spans="1:7" ht="15.6">
      <c r="A16" s="47"/>
      <c r="B16" s="41"/>
      <c r="C16" s="74"/>
      <c r="D16" s="19"/>
      <c r="E16" s="25"/>
      <c r="F16" s="1"/>
      <c r="G16" s="10"/>
    </row>
    <row r="17" spans="1:7" ht="15.6">
      <c r="A17" s="37"/>
      <c r="B17" s="75"/>
      <c r="C17" s="74"/>
      <c r="D17" s="19"/>
      <c r="E17" s="25"/>
      <c r="F17" s="1"/>
      <c r="G17" s="10"/>
    </row>
    <row r="18" spans="1:7" ht="15.6">
      <c r="A18" s="47"/>
      <c r="B18" s="41"/>
      <c r="C18" s="74"/>
      <c r="D18" s="19"/>
      <c r="E18" s="25"/>
      <c r="F18" s="1"/>
      <c r="G18" s="10"/>
    </row>
    <row r="19" spans="1:7" ht="15.6">
      <c r="A19" s="37"/>
      <c r="B19" s="41"/>
      <c r="C19" s="74"/>
      <c r="D19" s="19"/>
      <c r="E19" s="25"/>
      <c r="F19" s="1"/>
      <c r="G19" s="10"/>
    </row>
    <row r="20" spans="1:7" ht="15.6">
      <c r="A20" s="47"/>
      <c r="B20" s="41"/>
      <c r="C20" s="74"/>
      <c r="D20" s="19"/>
      <c r="E20" s="25"/>
      <c r="F20" s="1"/>
      <c r="G20" s="10"/>
    </row>
    <row r="21" spans="1:7" ht="15.6">
      <c r="A21" s="47"/>
      <c r="B21" s="41"/>
      <c r="C21" s="74"/>
      <c r="D21" s="19"/>
      <c r="E21" s="25"/>
      <c r="F21" s="1"/>
      <c r="G21" s="10"/>
    </row>
    <row r="22" spans="1:7" ht="15.6">
      <c r="A22" s="47"/>
      <c r="B22" s="41"/>
      <c r="C22" s="74"/>
      <c r="D22" s="19"/>
      <c r="E22" s="25"/>
      <c r="F22" s="1"/>
      <c r="G22" s="10"/>
    </row>
    <row r="23" spans="1:7" ht="15.6">
      <c r="A23" s="47"/>
      <c r="B23" s="41"/>
      <c r="C23" s="74"/>
      <c r="D23" s="19"/>
      <c r="E23" s="25"/>
      <c r="F23" s="1"/>
      <c r="G23" s="10"/>
    </row>
    <row r="24" spans="1:7" ht="15.6">
      <c r="A24" s="37"/>
      <c r="B24" s="75"/>
      <c r="C24" s="74"/>
      <c r="D24" s="19"/>
      <c r="E24" s="25"/>
      <c r="F24" s="1"/>
      <c r="G24" s="10"/>
    </row>
    <row r="25" spans="1:7" ht="15.6">
      <c r="A25" s="47"/>
      <c r="B25" s="41"/>
      <c r="C25" s="74"/>
      <c r="D25" s="19"/>
      <c r="E25" s="25"/>
      <c r="F25" s="1"/>
      <c r="G25" s="10"/>
    </row>
    <row r="26" spans="1:7" ht="15.6">
      <c r="A26" s="37"/>
      <c r="B26" s="41"/>
      <c r="C26" s="74"/>
      <c r="D26" s="19"/>
      <c r="E26" s="25"/>
      <c r="F26" s="1"/>
      <c r="G26" s="10"/>
    </row>
    <row r="27" spans="1:7" ht="15.6">
      <c r="A27" s="47"/>
      <c r="B27" s="41"/>
      <c r="C27" s="74"/>
      <c r="D27" s="19"/>
      <c r="E27" s="25"/>
      <c r="F27" s="1"/>
      <c r="G27" s="10"/>
    </row>
    <row r="28" spans="1:7" ht="15.6">
      <c r="A28" s="47"/>
      <c r="B28" s="41"/>
      <c r="C28" s="74"/>
      <c r="D28" s="19"/>
      <c r="E28" s="25"/>
      <c r="F28" s="1"/>
      <c r="G28" s="10"/>
    </row>
    <row r="29" spans="1:7" ht="15.6">
      <c r="A29" s="37"/>
      <c r="B29" s="75"/>
      <c r="C29" s="74"/>
      <c r="D29" s="19"/>
      <c r="E29" s="25"/>
      <c r="F29" s="1"/>
      <c r="G29" s="10"/>
    </row>
    <row r="30" spans="1:7" ht="15.6">
      <c r="A30" s="47"/>
      <c r="B30" s="41"/>
      <c r="C30" s="74"/>
      <c r="D30" s="19"/>
      <c r="E30" s="25"/>
      <c r="F30" s="1"/>
      <c r="G30" s="10"/>
    </row>
    <row r="31" spans="1:7" ht="15.6">
      <c r="A31" s="47"/>
      <c r="B31" s="41"/>
      <c r="C31" s="74"/>
      <c r="D31" s="19"/>
      <c r="E31" s="25"/>
      <c r="F31" s="1"/>
      <c r="G31" s="10"/>
    </row>
    <row r="32" spans="1:7" ht="15.6">
      <c r="A32" s="37"/>
      <c r="B32" s="41"/>
      <c r="C32" s="74"/>
      <c r="D32" s="19"/>
      <c r="E32" s="25"/>
      <c r="F32" s="1"/>
      <c r="G32" s="10"/>
    </row>
    <row r="33" spans="1:7" ht="15.6">
      <c r="A33" s="47"/>
      <c r="B33" s="41"/>
      <c r="C33" s="74"/>
      <c r="D33" s="19"/>
      <c r="E33" s="25"/>
      <c r="F33" s="1"/>
      <c r="G33" s="10"/>
    </row>
    <row r="34" spans="1:7" ht="15.6">
      <c r="A34" s="47"/>
      <c r="B34" s="41"/>
      <c r="C34" s="74"/>
      <c r="D34" s="19"/>
      <c r="E34" s="25"/>
      <c r="F34" s="1"/>
      <c r="G34" s="10"/>
    </row>
    <row r="35" spans="1:7" ht="15.6">
      <c r="A35" s="37"/>
      <c r="B35" s="75"/>
      <c r="C35" s="74"/>
      <c r="D35" s="19"/>
      <c r="E35" s="25"/>
      <c r="F35" s="1"/>
      <c r="G35" s="10"/>
    </row>
    <row r="36" spans="1:7" ht="15.95" thickBot="1">
      <c r="A36" s="48"/>
      <c r="B36" s="23"/>
      <c r="C36" s="76"/>
      <c r="D36" s="12"/>
      <c r="E36" s="27"/>
      <c r="F36" s="8"/>
      <c r="G36" s="12"/>
    </row>
    <row r="37" spans="1:7" ht="15.95" thickBot="1">
      <c r="A37" s="66"/>
      <c r="B37" s="62">
        <f>SUM(B3:B36)</f>
        <v>0</v>
      </c>
      <c r="C37" s="77"/>
      <c r="D37" s="69">
        <f>SUM(D3:D36)</f>
        <v>0</v>
      </c>
      <c r="E37" s="63">
        <f>SUM(E3:E36)</f>
        <v>0</v>
      </c>
      <c r="F37" s="63"/>
      <c r="G37" s="67">
        <f>SUM(G3:G36)</f>
        <v>0</v>
      </c>
    </row>
    <row r="38" spans="1:7" s="4" customFormat="1" ht="15.95" thickBot="1">
      <c r="A38" s="68" t="s">
        <v>35</v>
      </c>
      <c r="B38" s="64"/>
      <c r="C38" s="78"/>
      <c r="D38" s="29">
        <f>D37-B37</f>
        <v>0</v>
      </c>
      <c r="E38" s="45"/>
      <c r="F38" s="46"/>
      <c r="G38" s="29">
        <f t="shared" ref="G38" si="0">G37-E37</f>
        <v>0</v>
      </c>
    </row>
    <row r="39" spans="1:7" ht="15.6">
      <c r="A39" s="28" t="s">
        <v>47</v>
      </c>
      <c r="B39" s="28"/>
      <c r="C39" s="28"/>
      <c r="D39" s="6"/>
      <c r="E39" s="6"/>
      <c r="F39" s="6"/>
      <c r="G39" s="118">
        <f>G38-D38</f>
        <v>0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G30"/>
  <sheetViews>
    <sheetView zoomScale="98" zoomScaleNormal="98" workbookViewId="0">
      <selection activeCell="E8" sqref="E8"/>
    </sheetView>
  </sheetViews>
  <sheetFormatPr defaultColWidth="8.85546875" defaultRowHeight="14.45"/>
  <cols>
    <col min="1" max="1" width="32.28515625" customWidth="1"/>
    <col min="2" max="2" width="14.7109375" bestFit="1" customWidth="1"/>
    <col min="3" max="3" width="9.140625" customWidth="1"/>
    <col min="4" max="4" width="20" customWidth="1"/>
    <col min="5" max="5" width="33.7109375" customWidth="1"/>
    <col min="6" max="6" width="9.140625" customWidth="1"/>
    <col min="7" max="7" width="21.42578125" customWidth="1"/>
    <col min="8" max="256" width="11.42578125" customWidth="1"/>
  </cols>
  <sheetData>
    <row r="1" spans="1:7" s="3" customFormat="1" ht="44.25" customHeight="1" thickBot="1">
      <c r="A1" s="131" t="s">
        <v>48</v>
      </c>
      <c r="B1" s="132"/>
      <c r="C1" s="132"/>
      <c r="D1" s="133"/>
      <c r="E1" s="3" t="s">
        <v>35</v>
      </c>
    </row>
    <row r="2" spans="1:7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</row>
    <row r="3" spans="1:7" ht="15.6">
      <c r="A3" s="1" t="s">
        <v>49</v>
      </c>
      <c r="B3" s="49"/>
      <c r="C3" s="1"/>
      <c r="D3" s="11">
        <v>368025</v>
      </c>
      <c r="E3" s="61"/>
      <c r="F3" s="1"/>
      <c r="G3" s="11">
        <v>306686.5</v>
      </c>
    </row>
    <row r="4" spans="1:7" ht="15.6">
      <c r="A4" s="2" t="s">
        <v>50</v>
      </c>
      <c r="B4" s="61">
        <v>279332</v>
      </c>
      <c r="C4" s="1"/>
      <c r="D4" s="11"/>
      <c r="E4" s="61">
        <v>255250.74</v>
      </c>
      <c r="F4" s="1"/>
      <c r="G4" s="11"/>
    </row>
    <row r="5" spans="1:7" ht="15.6">
      <c r="A5" s="2"/>
      <c r="B5" s="30"/>
      <c r="C5" s="34"/>
      <c r="D5" s="11"/>
      <c r="E5" s="61"/>
      <c r="F5" s="1"/>
      <c r="G5" s="11"/>
    </row>
    <row r="6" spans="1:7" ht="15.6">
      <c r="A6" s="47" t="s">
        <v>51</v>
      </c>
      <c r="B6" s="30"/>
      <c r="C6" s="34"/>
      <c r="D6" s="11">
        <v>436</v>
      </c>
      <c r="E6" s="61"/>
      <c r="F6" s="1"/>
      <c r="G6" s="11">
        <v>1059.95</v>
      </c>
    </row>
    <row r="7" spans="1:7" ht="15.6">
      <c r="A7" s="47" t="s">
        <v>52</v>
      </c>
      <c r="B7" s="30">
        <v>1281</v>
      </c>
      <c r="C7" s="34"/>
      <c r="D7" s="11"/>
      <c r="E7" s="61">
        <v>0</v>
      </c>
      <c r="F7" s="1"/>
      <c r="G7" s="11"/>
    </row>
    <row r="8" spans="1:7" ht="15.6">
      <c r="A8" s="32"/>
      <c r="B8" s="30"/>
      <c r="C8" s="1"/>
      <c r="D8" s="11"/>
      <c r="E8" s="61"/>
      <c r="F8" s="1"/>
      <c r="G8" s="11"/>
    </row>
    <row r="9" spans="1:7" ht="15.6">
      <c r="A9" s="32"/>
      <c r="B9" s="30"/>
      <c r="C9" s="1"/>
      <c r="D9" s="11"/>
      <c r="E9" s="61"/>
      <c r="F9" s="1"/>
      <c r="G9" s="11"/>
    </row>
    <row r="10" spans="1:7" ht="15.6">
      <c r="A10" s="32"/>
      <c r="B10" s="30"/>
      <c r="C10" s="1"/>
      <c r="D10" s="11"/>
      <c r="E10" s="61"/>
      <c r="F10" s="1"/>
      <c r="G10" s="11"/>
    </row>
    <row r="11" spans="1:7" ht="15.6">
      <c r="A11" s="2"/>
      <c r="B11" s="30"/>
      <c r="C11" s="1"/>
      <c r="D11" s="11"/>
      <c r="E11" s="61"/>
      <c r="F11" s="1"/>
      <c r="G11" s="11"/>
    </row>
    <row r="12" spans="1:7" ht="15.6">
      <c r="A12" s="2"/>
      <c r="B12" s="30"/>
      <c r="C12" s="1"/>
      <c r="D12" s="19"/>
      <c r="E12" s="25"/>
      <c r="F12" s="1"/>
      <c r="G12" s="11"/>
    </row>
    <row r="13" spans="1:7" ht="15.6">
      <c r="A13" s="37"/>
      <c r="B13" s="30"/>
      <c r="C13" s="1"/>
      <c r="D13" s="19"/>
      <c r="E13" s="25"/>
      <c r="F13" s="1"/>
      <c r="G13" s="11"/>
    </row>
    <row r="14" spans="1:7" ht="15.6">
      <c r="A14" s="2"/>
      <c r="B14" s="30"/>
      <c r="C14" s="1"/>
      <c r="D14" s="19"/>
      <c r="E14" s="25"/>
      <c r="F14" s="1"/>
      <c r="G14" s="11"/>
    </row>
    <row r="15" spans="1:7" ht="15.6">
      <c r="A15" s="2"/>
      <c r="B15" s="30"/>
      <c r="C15" s="1"/>
      <c r="D15" s="19"/>
      <c r="E15" s="25"/>
      <c r="F15" s="1"/>
      <c r="G15" s="11"/>
    </row>
    <row r="16" spans="1:7" ht="15.6">
      <c r="A16" s="2"/>
      <c r="B16" s="30"/>
      <c r="C16" s="1"/>
      <c r="D16" s="19"/>
      <c r="E16" s="25"/>
      <c r="F16" s="1"/>
      <c r="G16" s="11"/>
    </row>
    <row r="17" spans="1:7" ht="15.6">
      <c r="A17" s="2"/>
      <c r="B17" s="30"/>
      <c r="C17" s="1"/>
      <c r="D17" s="19"/>
      <c r="E17" s="25"/>
      <c r="F17" s="1"/>
      <c r="G17" s="11"/>
    </row>
    <row r="18" spans="1:7" ht="15.6">
      <c r="A18" s="2"/>
      <c r="B18" s="30"/>
      <c r="C18" s="1"/>
      <c r="D18" s="19"/>
      <c r="E18" s="25"/>
      <c r="F18" s="1"/>
      <c r="G18" s="10"/>
    </row>
    <row r="19" spans="1:7" ht="15.6">
      <c r="A19" s="2"/>
      <c r="B19" s="30"/>
      <c r="C19" s="1"/>
      <c r="D19" s="19"/>
      <c r="E19" s="25"/>
      <c r="F19" s="1"/>
      <c r="G19" s="10"/>
    </row>
    <row r="20" spans="1:7" ht="15.6">
      <c r="A20" s="2"/>
      <c r="B20" s="30"/>
      <c r="C20" s="1"/>
      <c r="D20" s="19"/>
      <c r="E20" s="25"/>
      <c r="F20" s="1"/>
      <c r="G20" s="10"/>
    </row>
    <row r="21" spans="1:7" ht="15.6">
      <c r="A21" s="2"/>
      <c r="B21" s="21"/>
      <c r="C21" s="1"/>
      <c r="D21" s="19"/>
      <c r="E21" s="25"/>
      <c r="F21" s="1"/>
      <c r="G21" s="10"/>
    </row>
    <row r="22" spans="1:7" ht="15.6">
      <c r="A22" s="2"/>
      <c r="B22" s="21"/>
      <c r="C22" s="1"/>
      <c r="D22" s="19"/>
      <c r="E22" s="25"/>
      <c r="F22" s="1"/>
      <c r="G22" s="10"/>
    </row>
    <row r="23" spans="1:7" ht="15.6">
      <c r="A23" s="2"/>
      <c r="B23" s="21"/>
      <c r="C23" s="1"/>
      <c r="D23" s="19"/>
      <c r="E23" s="25"/>
      <c r="F23" s="1"/>
      <c r="G23" s="10"/>
    </row>
    <row r="24" spans="1:7" ht="15.6">
      <c r="A24" s="2"/>
      <c r="B24" s="21"/>
      <c r="C24" s="1"/>
      <c r="D24" s="19"/>
      <c r="E24" s="25"/>
      <c r="F24" s="1"/>
      <c r="G24" s="10"/>
    </row>
    <row r="25" spans="1:7" ht="15.6">
      <c r="A25" s="16"/>
      <c r="B25" s="22"/>
      <c r="C25" s="17"/>
      <c r="D25" s="20"/>
      <c r="E25" s="26"/>
      <c r="F25" s="17"/>
      <c r="G25" s="18"/>
    </row>
    <row r="26" spans="1:7" ht="15.6">
      <c r="A26" s="16"/>
      <c r="B26" s="22"/>
      <c r="C26" s="17"/>
      <c r="D26" s="20"/>
      <c r="E26" s="26"/>
      <c r="F26" s="17"/>
      <c r="G26" s="18"/>
    </row>
    <row r="27" spans="1:7" ht="15.95" thickBot="1">
      <c r="A27" s="7"/>
      <c r="B27" s="23"/>
      <c r="C27" s="8"/>
      <c r="D27" s="12"/>
      <c r="E27" s="27"/>
      <c r="F27" s="8"/>
      <c r="G27" s="12"/>
    </row>
    <row r="28" spans="1:7" ht="15.95" thickBot="1">
      <c r="A28" s="5"/>
      <c r="B28" s="62">
        <f>SUM(B3:B27)</f>
        <v>280613</v>
      </c>
      <c r="C28" s="58"/>
      <c r="D28" s="56">
        <f>SUM(D3:D27)</f>
        <v>368461</v>
      </c>
      <c r="E28" s="54">
        <f>SUM(E3:E27)</f>
        <v>255250.74</v>
      </c>
      <c r="F28" s="63"/>
      <c r="G28" s="56">
        <f t="shared" ref="G28" si="0">SUM(G3:G27)</f>
        <v>307746.45</v>
      </c>
    </row>
    <row r="29" spans="1:7" s="4" customFormat="1" ht="15.95" thickBot="1">
      <c r="A29" s="50" t="s">
        <v>35</v>
      </c>
      <c r="B29" s="64"/>
      <c r="C29" s="65"/>
      <c r="D29" s="29">
        <f>D28-B28</f>
        <v>87848</v>
      </c>
      <c r="E29" s="45"/>
      <c r="F29" s="46"/>
      <c r="G29" s="29">
        <f t="shared" ref="G29" si="1">G28-E28</f>
        <v>52495.710000000021</v>
      </c>
    </row>
    <row r="30" spans="1:7" ht="15.6">
      <c r="A30" s="28" t="s">
        <v>47</v>
      </c>
      <c r="B30" s="28"/>
      <c r="C30" s="28"/>
      <c r="D30" s="6"/>
      <c r="E30" s="6"/>
      <c r="F30" s="6"/>
      <c r="G30" s="118">
        <f>G29-D29</f>
        <v>-35352.289999999979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">
    <pageSetUpPr fitToPage="1"/>
  </sheetPr>
  <dimension ref="A1:I30"/>
  <sheetViews>
    <sheetView topLeftCell="A19" zoomScaleNormal="100" workbookViewId="0">
      <selection activeCell="I10" sqref="I10"/>
    </sheetView>
  </sheetViews>
  <sheetFormatPr defaultColWidth="8.85546875" defaultRowHeight="14.45"/>
  <cols>
    <col min="1" max="1" width="32.28515625" customWidth="1"/>
    <col min="2" max="2" width="14.28515625" bestFit="1" customWidth="1"/>
    <col min="3" max="3" width="9.140625" customWidth="1"/>
    <col min="4" max="4" width="20" customWidth="1"/>
    <col min="5" max="5" width="33.7109375" customWidth="1"/>
    <col min="6" max="6" width="28.28515625" bestFit="1" customWidth="1"/>
    <col min="7" max="7" width="21.42578125" customWidth="1"/>
    <col min="8" max="256" width="11.42578125" customWidth="1"/>
  </cols>
  <sheetData>
    <row r="1" spans="1:9" s="3" customFormat="1" ht="44.25" customHeight="1" thickBot="1">
      <c r="A1" s="131" t="s">
        <v>53</v>
      </c>
      <c r="B1" s="132"/>
      <c r="C1" s="132"/>
      <c r="D1" s="133"/>
      <c r="E1" s="3" t="s">
        <v>35</v>
      </c>
    </row>
    <row r="2" spans="1:9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</row>
    <row r="3" spans="1:9" ht="15.6">
      <c r="A3" s="2" t="s">
        <v>54</v>
      </c>
      <c r="B3" s="31">
        <v>3750</v>
      </c>
      <c r="C3" s="1"/>
      <c r="D3" s="11"/>
      <c r="E3" s="24"/>
      <c r="F3" s="1"/>
      <c r="G3" s="10"/>
    </row>
    <row r="4" spans="1:9" ht="15.6">
      <c r="A4" s="1" t="s">
        <v>55</v>
      </c>
      <c r="B4" s="43">
        <v>2500</v>
      </c>
      <c r="C4" s="1"/>
      <c r="D4" s="11"/>
      <c r="E4" s="24"/>
      <c r="F4" s="1"/>
      <c r="G4" s="11"/>
    </row>
    <row r="5" spans="1:9" ht="15.6">
      <c r="A5" s="1"/>
      <c r="B5" s="43"/>
      <c r="C5" s="34"/>
      <c r="D5" s="11"/>
      <c r="E5" s="43"/>
      <c r="F5" s="1"/>
      <c r="G5" s="11"/>
    </row>
    <row r="6" spans="1:9" ht="15.6">
      <c r="A6" s="1"/>
      <c r="B6" s="9"/>
      <c r="C6" s="34"/>
      <c r="D6" s="19"/>
      <c r="E6" s="61"/>
      <c r="F6" s="1" t="s">
        <v>56</v>
      </c>
      <c r="G6" s="11">
        <v>295</v>
      </c>
    </row>
    <row r="7" spans="1:9" ht="15.6">
      <c r="A7" s="1"/>
      <c r="B7" s="9"/>
      <c r="C7" s="34"/>
      <c r="D7" s="19"/>
      <c r="E7" s="61">
        <v>1990</v>
      </c>
      <c r="F7" s="1" t="s">
        <v>57</v>
      </c>
      <c r="G7" s="10"/>
    </row>
    <row r="8" spans="1:9" ht="15.6">
      <c r="A8" s="2"/>
      <c r="B8" s="30"/>
      <c r="C8" s="1"/>
      <c r="D8" s="19"/>
      <c r="E8" s="61">
        <v>1320</v>
      </c>
      <c r="F8" s="1" t="s">
        <v>58</v>
      </c>
      <c r="G8" s="10"/>
    </row>
    <row r="9" spans="1:9" ht="15.6">
      <c r="A9" s="2"/>
      <c r="B9" s="30"/>
      <c r="C9" s="1"/>
      <c r="D9" s="19"/>
      <c r="E9" s="61">
        <v>1200</v>
      </c>
      <c r="F9" s="1" t="s">
        <v>59</v>
      </c>
      <c r="G9" s="10"/>
      <c r="I9" t="s">
        <v>60</v>
      </c>
    </row>
    <row r="10" spans="1:9" ht="15.6">
      <c r="A10" s="2"/>
      <c r="B10" s="30"/>
      <c r="C10" s="1"/>
      <c r="D10" s="19"/>
      <c r="E10" s="61">
        <v>1000</v>
      </c>
      <c r="F10" s="1" t="s">
        <v>61</v>
      </c>
      <c r="G10" s="10"/>
    </row>
    <row r="11" spans="1:9" ht="15.6">
      <c r="A11" s="2"/>
      <c r="B11" s="30"/>
      <c r="C11" s="1"/>
      <c r="D11" s="19"/>
      <c r="E11" s="61"/>
      <c r="F11" s="1"/>
      <c r="G11" s="10"/>
    </row>
    <row r="12" spans="1:9" ht="15.6">
      <c r="A12" s="47"/>
      <c r="B12" s="30"/>
      <c r="C12" s="1"/>
      <c r="D12" s="19"/>
      <c r="E12" s="61">
        <v>661.8</v>
      </c>
      <c r="F12" s="1" t="s">
        <v>62</v>
      </c>
      <c r="G12" s="10"/>
    </row>
    <row r="13" spans="1:9" ht="15.6">
      <c r="A13" s="37"/>
      <c r="B13" s="30"/>
      <c r="C13" s="1"/>
      <c r="D13" s="19"/>
      <c r="E13" s="61"/>
      <c r="F13" s="1"/>
      <c r="G13" s="10"/>
    </row>
    <row r="14" spans="1:9" ht="15.6">
      <c r="A14" s="2"/>
      <c r="B14" s="30"/>
      <c r="C14" s="1"/>
      <c r="D14" s="19"/>
      <c r="E14" s="61"/>
      <c r="F14" s="1"/>
      <c r="G14" s="10"/>
    </row>
    <row r="15" spans="1:9" ht="15.6">
      <c r="A15" s="2"/>
      <c r="B15" s="30"/>
      <c r="C15" s="1"/>
      <c r="D15" s="19"/>
      <c r="E15" s="43"/>
      <c r="F15" s="1"/>
      <c r="G15" s="10"/>
    </row>
    <row r="16" spans="1:9" ht="15.6">
      <c r="A16" s="2"/>
      <c r="B16" s="30"/>
      <c r="C16" s="1"/>
      <c r="D16" s="19"/>
      <c r="E16" s="43"/>
      <c r="F16" s="1"/>
      <c r="G16" s="10"/>
    </row>
    <row r="17" spans="1:7" ht="15.6">
      <c r="A17" s="2"/>
      <c r="B17" s="30"/>
      <c r="C17" s="1"/>
      <c r="D17" s="19"/>
      <c r="E17" s="43"/>
      <c r="F17" s="1"/>
      <c r="G17" s="10"/>
    </row>
    <row r="18" spans="1:7" ht="15.6">
      <c r="A18" s="2"/>
      <c r="B18" s="30"/>
      <c r="C18" s="1"/>
      <c r="D18" s="19"/>
      <c r="E18" s="43"/>
      <c r="F18" s="1"/>
      <c r="G18" s="10"/>
    </row>
    <row r="19" spans="1:7" ht="15.6">
      <c r="A19" s="2"/>
      <c r="B19" s="30"/>
      <c r="C19" s="1"/>
      <c r="D19" s="19"/>
      <c r="E19" s="25"/>
      <c r="F19" s="1"/>
      <c r="G19" s="10"/>
    </row>
    <row r="20" spans="1:7" ht="15.6">
      <c r="A20" s="2"/>
      <c r="B20" s="30"/>
      <c r="C20" s="1"/>
      <c r="D20" s="19"/>
      <c r="E20" s="25"/>
      <c r="F20" s="1"/>
      <c r="G20" s="10"/>
    </row>
    <row r="21" spans="1:7" ht="15.6">
      <c r="A21" s="2"/>
      <c r="B21" s="21"/>
      <c r="C21" s="1"/>
      <c r="D21" s="19"/>
      <c r="E21" s="25"/>
      <c r="F21" s="1"/>
      <c r="G21" s="10"/>
    </row>
    <row r="22" spans="1:7" ht="15.6">
      <c r="A22" s="2"/>
      <c r="B22" s="21"/>
      <c r="C22" s="1"/>
      <c r="D22" s="19"/>
      <c r="E22" s="25"/>
      <c r="F22" s="1"/>
      <c r="G22" s="10"/>
    </row>
    <row r="23" spans="1:7" ht="15.6">
      <c r="A23" s="2"/>
      <c r="B23" s="21"/>
      <c r="C23" s="1"/>
      <c r="D23" s="19"/>
      <c r="E23" s="25"/>
      <c r="F23" s="1"/>
      <c r="G23" s="10"/>
    </row>
    <row r="24" spans="1:7" ht="15.6">
      <c r="A24" s="2"/>
      <c r="B24" s="21"/>
      <c r="C24" s="1"/>
      <c r="D24" s="19"/>
      <c r="E24" s="25"/>
      <c r="F24" s="1"/>
      <c r="G24" s="10"/>
    </row>
    <row r="25" spans="1:7" ht="15.6">
      <c r="A25" s="16"/>
      <c r="B25" s="22"/>
      <c r="C25" s="17"/>
      <c r="D25" s="20"/>
      <c r="E25" s="26"/>
      <c r="F25" s="17"/>
      <c r="G25" s="18"/>
    </row>
    <row r="26" spans="1:7" ht="15.6">
      <c r="A26" s="16"/>
      <c r="B26" s="22"/>
      <c r="C26" s="17"/>
      <c r="D26" s="20"/>
      <c r="E26" s="26"/>
      <c r="F26" s="17"/>
      <c r="G26" s="18"/>
    </row>
    <row r="27" spans="1:7" ht="15.95" thickBot="1">
      <c r="A27" s="7"/>
      <c r="B27" s="23"/>
      <c r="C27" s="8"/>
      <c r="D27" s="12"/>
      <c r="E27" s="27"/>
      <c r="F27" s="8"/>
      <c r="G27" s="12"/>
    </row>
    <row r="28" spans="1:7" ht="15.95" thickBot="1">
      <c r="A28" s="66"/>
      <c r="B28" s="62">
        <f>SUM(B3:B27)</f>
        <v>6250</v>
      </c>
      <c r="C28" s="58"/>
      <c r="D28" s="62">
        <f>SUM(D3:D27)</f>
        <v>0</v>
      </c>
      <c r="E28" s="62">
        <f>SUM(E3:E27)</f>
        <v>6171.8</v>
      </c>
      <c r="F28" s="63"/>
      <c r="G28" s="62">
        <f t="shared" ref="G28" si="0">SUM(G3:G27)</f>
        <v>295</v>
      </c>
    </row>
    <row r="29" spans="1:7" s="4" customFormat="1" ht="15.95" thickBot="1">
      <c r="A29" s="68" t="s">
        <v>35</v>
      </c>
      <c r="B29" s="64"/>
      <c r="C29" s="65"/>
      <c r="D29" s="29">
        <f>D28-B28</f>
        <v>-6250</v>
      </c>
      <c r="E29" s="45"/>
      <c r="F29" s="46"/>
      <c r="G29" s="29">
        <f t="shared" ref="G29" si="1">G28-E28</f>
        <v>-5876.8</v>
      </c>
    </row>
    <row r="30" spans="1:7" ht="15.6">
      <c r="A30" s="28" t="s">
        <v>47</v>
      </c>
      <c r="B30" s="28"/>
      <c r="C30" s="28"/>
      <c r="D30" s="6"/>
      <c r="E30" s="6"/>
      <c r="F30" s="6"/>
      <c r="G30" s="118">
        <f>G29-D29</f>
        <v>373.19999999999982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33"/>
  <sheetViews>
    <sheetView topLeftCell="A13" zoomScaleNormal="100" workbookViewId="0">
      <selection activeCell="I25" sqref="I25"/>
    </sheetView>
  </sheetViews>
  <sheetFormatPr defaultColWidth="8.85546875" defaultRowHeight="14.45"/>
  <cols>
    <col min="1" max="1" width="32.28515625" customWidth="1"/>
    <col min="2" max="2" width="14.28515625" bestFit="1" customWidth="1"/>
    <col min="3" max="3" width="12.42578125" bestFit="1" customWidth="1"/>
    <col min="4" max="4" width="20" customWidth="1"/>
    <col min="5" max="5" width="33.7109375" customWidth="1"/>
    <col min="6" max="6" width="9.140625" customWidth="1"/>
    <col min="7" max="7" width="21.42578125" customWidth="1"/>
    <col min="8" max="256" width="11.42578125" customWidth="1"/>
  </cols>
  <sheetData>
    <row r="1" spans="1:13" s="3" customFormat="1" ht="44.25" customHeight="1" thickBot="1">
      <c r="A1" s="131" t="s">
        <v>63</v>
      </c>
      <c r="B1" s="132"/>
      <c r="C1" s="132"/>
      <c r="D1" s="133"/>
      <c r="E1" s="3" t="s">
        <v>35</v>
      </c>
    </row>
    <row r="2" spans="1:13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</row>
    <row r="3" spans="1:13" ht="15.6">
      <c r="A3" s="2" t="s">
        <v>64</v>
      </c>
      <c r="B3" s="24">
        <v>1500</v>
      </c>
      <c r="C3" s="1"/>
      <c r="D3" s="11"/>
      <c r="E3" s="24">
        <v>584</v>
      </c>
      <c r="F3" s="1"/>
      <c r="G3" s="10"/>
    </row>
    <row r="4" spans="1:13" ht="15.6">
      <c r="A4" s="2"/>
      <c r="B4" s="30"/>
      <c r="C4" s="1"/>
      <c r="D4" s="11"/>
      <c r="E4" s="24"/>
      <c r="F4" s="1"/>
      <c r="G4" s="11"/>
    </row>
    <row r="5" spans="1:13" ht="15.6">
      <c r="A5" s="2"/>
      <c r="B5" s="30"/>
      <c r="C5" s="34"/>
      <c r="D5" s="11"/>
      <c r="E5" s="25"/>
      <c r="F5" s="1"/>
      <c r="G5" s="11"/>
    </row>
    <row r="6" spans="1:13" ht="15.6">
      <c r="A6" s="37"/>
      <c r="B6" s="30"/>
      <c r="C6" s="34"/>
      <c r="D6" s="19"/>
      <c r="E6" s="25"/>
      <c r="F6" s="1"/>
      <c r="G6" s="11"/>
    </row>
    <row r="7" spans="1:13" ht="15.6">
      <c r="A7" s="35"/>
      <c r="B7" s="30"/>
      <c r="C7" s="34"/>
      <c r="D7" s="19"/>
      <c r="E7" s="25"/>
      <c r="F7" s="1"/>
      <c r="G7" s="10"/>
    </row>
    <row r="8" spans="1:13" ht="15.6">
      <c r="A8" s="2"/>
      <c r="B8" s="30"/>
      <c r="C8" s="1"/>
      <c r="D8" s="19"/>
      <c r="E8" s="25"/>
      <c r="F8" s="1"/>
      <c r="G8" s="10"/>
    </row>
    <row r="9" spans="1:13" ht="15.6">
      <c r="A9" s="2"/>
      <c r="B9" s="30"/>
      <c r="C9" s="1"/>
      <c r="D9" s="19"/>
      <c r="E9" s="25"/>
      <c r="F9" s="1"/>
      <c r="G9" s="10"/>
    </row>
    <row r="10" spans="1:13" ht="17.45">
      <c r="A10" s="2"/>
      <c r="B10" s="30"/>
      <c r="C10" s="1"/>
      <c r="D10" s="19"/>
      <c r="E10" s="25"/>
      <c r="F10" s="1"/>
      <c r="G10" s="10"/>
      <c r="M10" s="105"/>
    </row>
    <row r="11" spans="1:13" ht="17.45">
      <c r="A11" s="35"/>
      <c r="B11" s="30"/>
      <c r="C11" s="1"/>
      <c r="D11" s="19"/>
      <c r="E11" s="25"/>
      <c r="F11" s="1"/>
      <c r="G11" s="10"/>
      <c r="M11" s="105"/>
    </row>
    <row r="12" spans="1:13" ht="17.45">
      <c r="A12" s="2"/>
      <c r="B12" s="30"/>
      <c r="C12" s="1"/>
      <c r="D12" s="19"/>
      <c r="E12" s="25"/>
      <c r="F12" s="1"/>
      <c r="G12" s="10"/>
      <c r="M12" s="105"/>
    </row>
    <row r="13" spans="1:13" ht="15.6">
      <c r="A13" s="2"/>
      <c r="B13" s="30"/>
      <c r="C13" s="1"/>
      <c r="D13" s="19"/>
      <c r="E13" s="25"/>
      <c r="F13" s="1"/>
      <c r="G13" s="10"/>
    </row>
    <row r="14" spans="1:13" ht="15.6">
      <c r="A14" s="37"/>
      <c r="B14" s="30"/>
      <c r="C14" s="1"/>
      <c r="D14" s="19"/>
      <c r="E14" s="25"/>
      <c r="F14" s="1"/>
      <c r="G14" s="10"/>
    </row>
    <row r="15" spans="1:13" ht="15.6">
      <c r="A15" s="2"/>
      <c r="B15" s="30"/>
      <c r="C15" s="1"/>
      <c r="D15" s="19"/>
      <c r="E15" s="25"/>
      <c r="F15" s="1"/>
      <c r="G15" s="10"/>
    </row>
    <row r="16" spans="1:13" ht="15.6">
      <c r="A16" s="2"/>
      <c r="B16" s="30"/>
      <c r="C16" s="1"/>
      <c r="D16" s="19"/>
      <c r="E16" s="25"/>
      <c r="F16" s="1"/>
      <c r="G16" s="10"/>
    </row>
    <row r="17" spans="1:7" ht="15.6">
      <c r="A17" s="2"/>
      <c r="B17" s="30"/>
      <c r="C17" s="1"/>
      <c r="D17" s="19"/>
      <c r="E17" s="25"/>
      <c r="F17" s="1"/>
      <c r="G17" s="10"/>
    </row>
    <row r="18" spans="1:7" ht="15.6">
      <c r="A18" s="2"/>
      <c r="B18" s="30"/>
      <c r="C18" s="1"/>
      <c r="D18" s="19"/>
      <c r="E18" s="25"/>
      <c r="F18" s="1"/>
      <c r="G18" s="10"/>
    </row>
    <row r="19" spans="1:7" ht="15.6">
      <c r="A19" s="2"/>
      <c r="B19" s="30"/>
      <c r="C19" s="1"/>
      <c r="D19" s="19"/>
      <c r="E19" s="25"/>
      <c r="F19" s="1"/>
      <c r="G19" s="10"/>
    </row>
    <row r="20" spans="1:7" ht="15.6">
      <c r="A20" s="2"/>
      <c r="B20" s="30"/>
      <c r="C20" s="1"/>
      <c r="D20" s="19"/>
      <c r="E20" s="25"/>
      <c r="F20" s="1"/>
      <c r="G20" s="10"/>
    </row>
    <row r="21" spans="1:7" ht="15.6">
      <c r="A21" s="2"/>
      <c r="B21" s="21"/>
      <c r="C21" s="1"/>
      <c r="D21" s="19"/>
      <c r="E21" s="25"/>
      <c r="F21" s="1"/>
      <c r="G21" s="10"/>
    </row>
    <row r="22" spans="1:7" ht="15.6">
      <c r="A22" s="2"/>
      <c r="B22" s="21"/>
      <c r="C22" s="1"/>
      <c r="D22" s="19"/>
      <c r="E22" s="25"/>
      <c r="F22" s="1"/>
      <c r="G22" s="10"/>
    </row>
    <row r="23" spans="1:7" ht="15.6">
      <c r="A23" s="2"/>
      <c r="B23" s="21"/>
      <c r="C23" s="1"/>
      <c r="D23" s="19"/>
      <c r="E23" s="25"/>
      <c r="F23" s="1"/>
      <c r="G23" s="10"/>
    </row>
    <row r="24" spans="1:7" ht="15.6">
      <c r="A24" s="2"/>
      <c r="B24" s="21"/>
      <c r="C24" s="1"/>
      <c r="D24" s="19"/>
      <c r="E24" s="25"/>
      <c r="F24" s="1"/>
      <c r="G24" s="10"/>
    </row>
    <row r="25" spans="1:7" ht="15.6">
      <c r="A25" s="16"/>
      <c r="B25" s="22"/>
      <c r="C25" s="17"/>
      <c r="D25" s="20"/>
      <c r="E25" s="26"/>
      <c r="F25" s="17"/>
      <c r="G25" s="18"/>
    </row>
    <row r="26" spans="1:7" ht="15.6">
      <c r="A26" s="16"/>
      <c r="B26" s="22"/>
      <c r="C26" s="17"/>
      <c r="D26" s="20"/>
      <c r="E26" s="26"/>
      <c r="F26" s="17"/>
      <c r="G26" s="18"/>
    </row>
    <row r="27" spans="1:7" ht="15.95" thickBot="1">
      <c r="A27" s="7"/>
      <c r="B27" s="23"/>
      <c r="C27" s="8"/>
      <c r="D27" s="12"/>
      <c r="E27" s="27"/>
      <c r="F27" s="8"/>
      <c r="G27" s="12"/>
    </row>
    <row r="28" spans="1:7" ht="15.95" thickBot="1">
      <c r="A28" s="66"/>
      <c r="B28" s="62">
        <f>SUM(B3:B27)</f>
        <v>1500</v>
      </c>
      <c r="C28" s="62"/>
      <c r="D28" s="62">
        <f>SUM(D3:D27)</f>
        <v>0</v>
      </c>
      <c r="E28" s="62">
        <f>SUM(E3:E27)</f>
        <v>584</v>
      </c>
      <c r="F28" s="63"/>
      <c r="G28" s="62">
        <f t="shared" ref="G28" si="0">SUM(G3:G27)</f>
        <v>0</v>
      </c>
    </row>
    <row r="29" spans="1:7" s="4" customFormat="1" ht="15.95" thickBot="1">
      <c r="A29" s="68" t="s">
        <v>35</v>
      </c>
      <c r="B29" s="64"/>
      <c r="C29" s="65"/>
      <c r="D29" s="29">
        <f>D28-B28</f>
        <v>-1500</v>
      </c>
      <c r="E29" s="45"/>
      <c r="F29" s="46"/>
      <c r="G29" s="29">
        <f t="shared" ref="G29" si="1">G28-E28</f>
        <v>-584</v>
      </c>
    </row>
    <row r="30" spans="1:7" ht="15.6">
      <c r="A30" s="1" t="s">
        <v>47</v>
      </c>
      <c r="B30" s="1"/>
      <c r="C30" s="1"/>
      <c r="D30" s="58"/>
      <c r="E30" s="1"/>
      <c r="F30" s="1"/>
      <c r="G30" s="118">
        <f>G29-D29</f>
        <v>916</v>
      </c>
    </row>
    <row r="33" spans="3:3">
      <c r="C33" s="97"/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6E821-4684-4247-BDB5-88B1217A370C}">
  <sheetPr>
    <pageSetUpPr fitToPage="1"/>
  </sheetPr>
  <dimension ref="A1:R30"/>
  <sheetViews>
    <sheetView topLeftCell="A12" zoomScaleNormal="100" workbookViewId="0">
      <selection activeCell="A30" sqref="A30:G30"/>
    </sheetView>
  </sheetViews>
  <sheetFormatPr defaultColWidth="8.85546875" defaultRowHeight="14.45"/>
  <cols>
    <col min="1" max="1" width="32.28515625" customWidth="1"/>
    <col min="2" max="2" width="14.28515625" bestFit="1" customWidth="1"/>
    <col min="3" max="3" width="9.140625" customWidth="1"/>
    <col min="4" max="4" width="20" customWidth="1"/>
    <col min="5" max="5" width="33.7109375" customWidth="1"/>
    <col min="6" max="6" width="9.140625" customWidth="1"/>
    <col min="7" max="7" width="21.42578125" customWidth="1"/>
    <col min="8" max="256" width="11.42578125" customWidth="1"/>
  </cols>
  <sheetData>
    <row r="1" spans="1:18" s="3" customFormat="1" ht="44.25" customHeight="1" thickBot="1">
      <c r="A1" s="131" t="s">
        <v>65</v>
      </c>
      <c r="B1" s="132"/>
      <c r="C1" s="132"/>
      <c r="D1" s="133"/>
      <c r="E1" s="3" t="s">
        <v>35</v>
      </c>
    </row>
    <row r="2" spans="1:18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</row>
    <row r="3" spans="1:18" ht="15.6">
      <c r="A3" s="2" t="s">
        <v>64</v>
      </c>
      <c r="B3" s="40">
        <v>10000</v>
      </c>
      <c r="C3" s="1"/>
      <c r="D3" s="11"/>
      <c r="E3" s="24">
        <v>0</v>
      </c>
      <c r="F3" s="1"/>
      <c r="G3" s="10"/>
    </row>
    <row r="4" spans="1:18" ht="15.6">
      <c r="A4" s="39"/>
      <c r="B4" s="40"/>
      <c r="C4" s="1"/>
      <c r="D4" s="11"/>
      <c r="E4" s="24"/>
      <c r="F4" s="1"/>
      <c r="G4" s="11"/>
    </row>
    <row r="5" spans="1:18" ht="15.6">
      <c r="A5" s="39"/>
      <c r="B5" s="40"/>
      <c r="C5" s="34"/>
      <c r="D5" s="11"/>
      <c r="E5" s="25"/>
      <c r="F5" s="1"/>
      <c r="G5" s="11"/>
    </row>
    <row r="6" spans="1:18" ht="15.95">
      <c r="A6" s="39"/>
      <c r="B6" s="40"/>
      <c r="C6" s="34"/>
      <c r="D6" s="19"/>
      <c r="E6" s="25"/>
      <c r="F6" s="1"/>
      <c r="G6" s="11"/>
      <c r="M6" s="101"/>
    </row>
    <row r="7" spans="1:18" ht="15.95">
      <c r="A7" s="100"/>
      <c r="B7" s="41"/>
      <c r="C7" s="34"/>
      <c r="D7" s="19"/>
      <c r="E7" s="25"/>
      <c r="F7" s="1"/>
      <c r="G7" s="10"/>
      <c r="M7" s="101"/>
      <c r="R7" s="101"/>
    </row>
    <row r="8" spans="1:18" ht="15.95">
      <c r="A8" s="39"/>
      <c r="B8" s="40"/>
      <c r="C8" s="1"/>
      <c r="D8" s="19"/>
      <c r="E8" s="25"/>
      <c r="F8" s="1"/>
      <c r="G8" s="10"/>
      <c r="M8" s="101"/>
      <c r="Q8" s="101"/>
    </row>
    <row r="9" spans="1:18" ht="15.95">
      <c r="A9" s="39"/>
      <c r="B9" s="40"/>
      <c r="C9" s="1"/>
      <c r="D9" s="19"/>
      <c r="E9" s="25"/>
      <c r="F9" s="1"/>
      <c r="G9" s="10"/>
      <c r="M9" s="101"/>
      <c r="R9" s="101"/>
    </row>
    <row r="10" spans="1:18" ht="15.95">
      <c r="A10" s="39"/>
      <c r="B10" s="40"/>
      <c r="C10" s="1"/>
      <c r="D10" s="19"/>
      <c r="E10" s="25"/>
      <c r="F10" s="1"/>
      <c r="G10" s="10"/>
      <c r="M10" s="101"/>
    </row>
    <row r="11" spans="1:18" ht="15.95">
      <c r="A11" s="100"/>
      <c r="B11" s="41"/>
      <c r="C11" s="1"/>
      <c r="D11" s="19"/>
      <c r="E11" s="25"/>
      <c r="F11" s="1"/>
      <c r="G11" s="10"/>
      <c r="M11" s="101"/>
    </row>
    <row r="12" spans="1:18" ht="15.95">
      <c r="A12" s="39"/>
      <c r="B12" s="40"/>
      <c r="C12" s="1"/>
      <c r="D12" s="19"/>
      <c r="E12" s="25"/>
      <c r="F12" s="1"/>
      <c r="G12" s="10"/>
      <c r="M12" s="101"/>
      <c r="R12" s="101"/>
    </row>
    <row r="13" spans="1:18" ht="15.95">
      <c r="A13" s="39"/>
      <c r="B13" s="40"/>
      <c r="C13" s="1"/>
      <c r="D13" s="19"/>
      <c r="E13" s="25"/>
      <c r="F13" s="1"/>
      <c r="G13" s="10"/>
      <c r="M13" s="101"/>
      <c r="Q13" s="101"/>
    </row>
    <row r="14" spans="1:18" ht="15.95">
      <c r="A14" s="39"/>
      <c r="B14" s="40"/>
      <c r="C14" s="1"/>
      <c r="D14" s="19"/>
      <c r="E14" s="25"/>
      <c r="F14" s="1"/>
      <c r="G14" s="10"/>
      <c r="M14" s="101"/>
      <c r="R14" s="101"/>
    </row>
    <row r="15" spans="1:18" ht="15.95">
      <c r="A15" s="2"/>
      <c r="B15" s="40"/>
      <c r="C15" s="1"/>
      <c r="D15" s="19"/>
      <c r="E15" s="25"/>
      <c r="F15" s="1"/>
      <c r="G15" s="10"/>
      <c r="M15" s="101"/>
    </row>
    <row r="16" spans="1:18" ht="15.95">
      <c r="A16" s="2"/>
      <c r="B16" s="40"/>
      <c r="C16" s="1"/>
      <c r="D16" s="19"/>
      <c r="E16" s="25"/>
      <c r="F16" s="1"/>
      <c r="G16" s="10"/>
      <c r="M16" s="101"/>
    </row>
    <row r="17" spans="1:18" ht="15.95">
      <c r="A17" s="2"/>
      <c r="B17" s="40"/>
      <c r="C17" s="1"/>
      <c r="D17" s="19"/>
      <c r="E17" s="25"/>
      <c r="F17" s="1"/>
      <c r="G17" s="10"/>
      <c r="M17" s="101"/>
    </row>
    <row r="18" spans="1:18" ht="15.95">
      <c r="A18" s="2"/>
      <c r="B18" s="40"/>
      <c r="C18" s="1"/>
      <c r="D18" s="19"/>
      <c r="E18" s="25"/>
      <c r="F18" s="1"/>
      <c r="G18" s="10"/>
      <c r="M18" s="101"/>
      <c r="R18" s="101"/>
    </row>
    <row r="19" spans="1:18" ht="15.95">
      <c r="A19" s="2"/>
      <c r="B19" s="40"/>
      <c r="C19" s="1"/>
      <c r="D19" s="19"/>
      <c r="E19" s="25"/>
      <c r="F19" s="1"/>
      <c r="G19" s="10"/>
      <c r="M19" s="101"/>
      <c r="Q19" s="101"/>
    </row>
    <row r="20" spans="1:18" ht="15.95">
      <c r="A20" s="2"/>
      <c r="B20" s="40"/>
      <c r="C20" s="1"/>
      <c r="D20" s="19"/>
      <c r="E20" s="25"/>
      <c r="F20" s="1"/>
      <c r="G20" s="10"/>
      <c r="M20" s="101"/>
      <c r="R20" s="101"/>
    </row>
    <row r="21" spans="1:18" ht="15.95">
      <c r="A21" s="2"/>
      <c r="B21" s="40"/>
      <c r="C21" s="1"/>
      <c r="D21" s="19"/>
      <c r="E21" s="25"/>
      <c r="F21" s="1"/>
      <c r="G21" s="10"/>
      <c r="M21" s="101"/>
    </row>
    <row r="22" spans="1:18" ht="15.6">
      <c r="A22" s="2"/>
      <c r="B22" s="40"/>
      <c r="C22" s="1"/>
      <c r="D22" s="19"/>
      <c r="E22" s="25"/>
      <c r="F22" s="1"/>
      <c r="G22" s="10"/>
    </row>
    <row r="23" spans="1:18" ht="15.6">
      <c r="A23" s="2"/>
      <c r="B23" s="40"/>
      <c r="C23" s="1"/>
      <c r="D23" s="19"/>
      <c r="E23" s="25"/>
      <c r="F23" s="1"/>
      <c r="G23" s="10"/>
    </row>
    <row r="24" spans="1:18" ht="15.6">
      <c r="A24" s="2"/>
      <c r="B24" s="40"/>
      <c r="C24" s="1"/>
      <c r="D24" s="19"/>
      <c r="E24" s="25"/>
      <c r="F24" s="1"/>
      <c r="G24" s="10"/>
    </row>
    <row r="25" spans="1:18" ht="15.6">
      <c r="A25" s="16"/>
      <c r="B25" s="40"/>
      <c r="C25" s="17"/>
      <c r="D25" s="20"/>
      <c r="E25" s="26"/>
      <c r="F25" s="17"/>
      <c r="G25" s="18"/>
    </row>
    <row r="26" spans="1:18" ht="15.6">
      <c r="A26" s="16"/>
      <c r="B26" s="40"/>
      <c r="C26" s="17"/>
      <c r="D26" s="20"/>
      <c r="E26" s="26"/>
      <c r="F26" s="17"/>
      <c r="G26" s="18"/>
    </row>
    <row r="27" spans="1:18" ht="15.95" thickBot="1">
      <c r="A27" s="7"/>
      <c r="B27" s="40"/>
      <c r="C27" s="8"/>
      <c r="D27" s="12"/>
      <c r="E27" s="27"/>
      <c r="F27" s="8"/>
      <c r="G27" s="12"/>
    </row>
    <row r="28" spans="1:18" ht="15.95" thickBot="1">
      <c r="A28" s="66"/>
      <c r="B28" s="29">
        <f>SUM(B3:B27)</f>
        <v>10000</v>
      </c>
      <c r="C28" s="58"/>
      <c r="D28" s="29">
        <f>SUM(D3:D27)</f>
        <v>0</v>
      </c>
      <c r="E28" s="62">
        <f>SUM(E3:E27)</f>
        <v>0</v>
      </c>
      <c r="F28" s="63"/>
      <c r="G28" s="62">
        <f t="shared" ref="G28" si="0">SUM(G3:G27)</f>
        <v>0</v>
      </c>
    </row>
    <row r="29" spans="1:18" s="4" customFormat="1" ht="15.95" thickBot="1">
      <c r="A29" s="68" t="s">
        <v>35</v>
      </c>
      <c r="B29" s="64"/>
      <c r="C29" s="65"/>
      <c r="D29" s="29">
        <f>D28-B28</f>
        <v>-10000</v>
      </c>
      <c r="E29" s="45"/>
      <c r="F29" s="46"/>
      <c r="G29" s="29">
        <f t="shared" ref="G29" si="1">G28-E28</f>
        <v>0</v>
      </c>
    </row>
    <row r="30" spans="1:18" ht="15.6">
      <c r="A30" s="28" t="s">
        <v>47</v>
      </c>
      <c r="B30" s="28"/>
      <c r="C30" s="28"/>
      <c r="D30" s="6"/>
      <c r="E30" s="6"/>
      <c r="F30" s="6"/>
      <c r="G30" s="118">
        <f>G29-D29</f>
        <v>10000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G30"/>
  <sheetViews>
    <sheetView topLeftCell="E3" zoomScaleNormal="100" workbookViewId="0">
      <selection activeCell="E3" sqref="E3"/>
    </sheetView>
  </sheetViews>
  <sheetFormatPr defaultColWidth="8.85546875" defaultRowHeight="14.45"/>
  <cols>
    <col min="1" max="1" width="32.28515625" customWidth="1"/>
    <col min="2" max="2" width="14.28515625" bestFit="1" customWidth="1"/>
    <col min="3" max="3" width="12.7109375" bestFit="1" customWidth="1"/>
    <col min="4" max="4" width="20" customWidth="1"/>
    <col min="5" max="5" width="33.7109375" customWidth="1"/>
    <col min="6" max="6" width="9.140625" customWidth="1"/>
    <col min="7" max="7" width="21.42578125" customWidth="1"/>
    <col min="8" max="256" width="11.42578125" customWidth="1"/>
  </cols>
  <sheetData>
    <row r="1" spans="1:7" s="3" customFormat="1" ht="44.25" customHeight="1" thickBot="1">
      <c r="A1" s="131" t="s">
        <v>66</v>
      </c>
      <c r="B1" s="132"/>
      <c r="C1" s="132"/>
      <c r="D1" s="133"/>
      <c r="E1" s="3" t="s">
        <v>35</v>
      </c>
    </row>
    <row r="2" spans="1:7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</row>
    <row r="3" spans="1:7" ht="15.6">
      <c r="A3" s="2" t="s">
        <v>64</v>
      </c>
      <c r="B3" s="25">
        <v>1500</v>
      </c>
      <c r="C3" s="17"/>
      <c r="D3" s="11"/>
      <c r="E3" s="25">
        <v>0</v>
      </c>
      <c r="F3" s="1"/>
      <c r="G3" s="10"/>
    </row>
    <row r="4" spans="1:7" ht="15.6">
      <c r="A4" s="39"/>
      <c r="B4" s="41"/>
      <c r="C4" s="17"/>
      <c r="D4" s="11"/>
      <c r="E4" s="24"/>
      <c r="F4" s="1"/>
      <c r="G4" s="11"/>
    </row>
    <row r="5" spans="1:7" ht="15.6">
      <c r="A5" s="39"/>
      <c r="B5" s="41"/>
      <c r="C5" s="17"/>
      <c r="D5" s="11"/>
      <c r="E5" s="25"/>
      <c r="F5" s="1"/>
      <c r="G5" s="11"/>
    </row>
    <row r="6" spans="1:7" ht="15.6">
      <c r="A6" s="90"/>
      <c r="B6" s="41"/>
      <c r="C6" s="17"/>
      <c r="D6" s="19"/>
      <c r="E6" s="25"/>
      <c r="F6" s="1"/>
      <c r="G6" s="11"/>
    </row>
    <row r="7" spans="1:7" ht="15.6">
      <c r="A7" s="84"/>
      <c r="B7" s="41"/>
      <c r="C7" s="17"/>
      <c r="D7" s="19"/>
      <c r="E7" s="25"/>
      <c r="F7" s="1"/>
      <c r="G7" s="10"/>
    </row>
    <row r="8" spans="1:7" ht="15.6">
      <c r="A8" s="39"/>
      <c r="B8" s="41"/>
      <c r="C8" s="17"/>
      <c r="D8" s="19"/>
      <c r="E8" s="25"/>
      <c r="F8" s="1"/>
      <c r="G8" s="10"/>
    </row>
    <row r="9" spans="1:7" ht="15.6">
      <c r="A9" s="39"/>
      <c r="B9" s="41"/>
      <c r="C9" s="17"/>
      <c r="D9" s="19"/>
      <c r="E9" s="25"/>
      <c r="F9" s="1"/>
      <c r="G9" s="10"/>
    </row>
    <row r="10" spans="1:7" ht="15.6">
      <c r="A10" s="39"/>
      <c r="B10" s="41"/>
      <c r="C10" s="17"/>
      <c r="D10" s="19"/>
      <c r="E10" s="25"/>
      <c r="F10" s="1"/>
      <c r="G10" s="10"/>
    </row>
    <row r="11" spans="1:7" ht="15.6">
      <c r="A11" s="37"/>
      <c r="B11" s="41"/>
      <c r="C11" s="17"/>
      <c r="D11" s="19"/>
      <c r="E11" s="25"/>
      <c r="F11" s="1"/>
      <c r="G11" s="10"/>
    </row>
    <row r="12" spans="1:7" ht="15.6">
      <c r="A12" s="2"/>
      <c r="B12" s="41"/>
      <c r="C12" s="17"/>
      <c r="D12" s="19"/>
      <c r="E12" s="25"/>
      <c r="F12" s="1"/>
      <c r="G12" s="10"/>
    </row>
    <row r="13" spans="1:7" ht="15.6">
      <c r="A13" s="37"/>
      <c r="B13" s="41"/>
      <c r="C13" s="17"/>
      <c r="D13" s="19"/>
      <c r="E13" s="25"/>
      <c r="F13" s="1"/>
      <c r="G13" s="10"/>
    </row>
    <row r="14" spans="1:7" ht="15.6">
      <c r="A14" s="37"/>
      <c r="B14" s="41"/>
      <c r="C14" s="17"/>
      <c r="D14" s="19"/>
      <c r="E14" s="25"/>
      <c r="F14" s="1"/>
      <c r="G14" s="10"/>
    </row>
    <row r="15" spans="1:7" ht="15.6">
      <c r="A15" s="90"/>
      <c r="B15" s="41"/>
      <c r="C15" s="17"/>
      <c r="D15" s="19"/>
      <c r="E15" s="25"/>
      <c r="F15" s="1"/>
      <c r="G15" s="10"/>
    </row>
    <row r="16" spans="1:7" ht="15.6">
      <c r="A16" s="90"/>
      <c r="B16" s="41"/>
      <c r="C16" s="17"/>
      <c r="D16" s="19"/>
      <c r="E16" s="25"/>
      <c r="F16" s="1"/>
      <c r="G16" s="10"/>
    </row>
    <row r="17" spans="1:7" ht="15.6">
      <c r="A17" s="90"/>
      <c r="B17" s="41"/>
      <c r="C17" s="17"/>
      <c r="D17" s="19"/>
      <c r="E17" s="25"/>
      <c r="F17" s="1"/>
      <c r="G17" s="10"/>
    </row>
    <row r="18" spans="1:7" ht="15.6">
      <c r="A18" s="94"/>
      <c r="B18" s="41"/>
      <c r="C18" s="17"/>
      <c r="D18" s="19"/>
      <c r="E18" s="25"/>
      <c r="F18" s="1"/>
      <c r="G18" s="10"/>
    </row>
    <row r="19" spans="1:7" ht="15.6">
      <c r="A19" s="90"/>
      <c r="B19" s="41"/>
      <c r="C19" s="17"/>
      <c r="D19" s="19"/>
      <c r="E19" s="25"/>
      <c r="F19" s="1"/>
      <c r="G19" s="10"/>
    </row>
    <row r="20" spans="1:7" ht="15.6">
      <c r="A20" s="90"/>
      <c r="B20" s="41"/>
      <c r="C20" s="17"/>
      <c r="D20" s="19"/>
      <c r="E20" s="25"/>
      <c r="F20" s="1"/>
      <c r="G20" s="10"/>
    </row>
    <row r="21" spans="1:7" ht="15.6">
      <c r="A21" s="2"/>
      <c r="B21" s="41"/>
      <c r="C21" s="17"/>
      <c r="D21" s="19"/>
      <c r="E21" s="25"/>
      <c r="F21" s="1"/>
      <c r="G21" s="10"/>
    </row>
    <row r="22" spans="1:7" ht="15.6">
      <c r="A22" s="2"/>
      <c r="B22" s="41"/>
      <c r="C22" s="17"/>
      <c r="D22" s="19"/>
      <c r="E22" s="25"/>
      <c r="F22" s="1"/>
      <c r="G22" s="10"/>
    </row>
    <row r="23" spans="1:7" ht="15.6">
      <c r="A23" s="2"/>
      <c r="B23" s="41"/>
      <c r="C23" s="17"/>
      <c r="D23" s="19"/>
      <c r="E23" s="25"/>
      <c r="F23" s="1"/>
      <c r="G23" s="10"/>
    </row>
    <row r="24" spans="1:7" ht="15.6">
      <c r="A24" s="2"/>
      <c r="B24" s="41"/>
      <c r="C24" s="1"/>
      <c r="D24" s="19"/>
      <c r="E24" s="25"/>
      <c r="F24" s="1"/>
      <c r="G24" s="10"/>
    </row>
    <row r="25" spans="1:7" ht="15.6">
      <c r="A25" s="16"/>
      <c r="B25" s="41"/>
      <c r="C25" s="17"/>
      <c r="D25" s="20"/>
      <c r="E25" s="26"/>
      <c r="F25" s="17"/>
      <c r="G25" s="18"/>
    </row>
    <row r="26" spans="1:7" ht="15.6">
      <c r="A26" s="16"/>
      <c r="B26" s="41"/>
      <c r="C26" s="17"/>
      <c r="D26" s="20"/>
      <c r="E26" s="26"/>
      <c r="F26" s="17"/>
      <c r="G26" s="18"/>
    </row>
    <row r="27" spans="1:7" ht="15.95" thickBot="1">
      <c r="A27" s="7"/>
      <c r="B27" s="73"/>
      <c r="C27" s="8"/>
      <c r="D27" s="12"/>
      <c r="E27" s="27"/>
      <c r="F27" s="8"/>
      <c r="G27" s="12"/>
    </row>
    <row r="28" spans="1:7" ht="15.95" thickBot="1">
      <c r="A28" s="66"/>
      <c r="B28" s="62">
        <f>SUM(B3:B27)</f>
        <v>1500</v>
      </c>
      <c r="C28" s="62"/>
      <c r="D28" s="62">
        <f>SUM(D3:D27)</f>
        <v>0</v>
      </c>
      <c r="E28" s="62">
        <f>SUM(E3:E27)</f>
        <v>0</v>
      </c>
      <c r="F28" s="63"/>
      <c r="G28" s="62">
        <f t="shared" ref="G28" si="0">SUM(G3:G27)</f>
        <v>0</v>
      </c>
    </row>
    <row r="29" spans="1:7" s="4" customFormat="1" ht="15.95" thickBot="1">
      <c r="A29" s="68" t="s">
        <v>35</v>
      </c>
      <c r="B29" s="64"/>
      <c r="C29" s="65"/>
      <c r="D29" s="29">
        <f>D28-B28</f>
        <v>-1500</v>
      </c>
      <c r="E29" s="45"/>
      <c r="F29" s="46"/>
      <c r="G29" s="29">
        <f t="shared" ref="G29" si="1">G28-E28</f>
        <v>0</v>
      </c>
    </row>
    <row r="30" spans="1:7" ht="15.6">
      <c r="A30" s="1" t="s">
        <v>47</v>
      </c>
      <c r="B30" s="1"/>
      <c r="C30" s="1"/>
      <c r="D30" s="58"/>
      <c r="E30" s="1"/>
      <c r="F30" s="1"/>
      <c r="G30" s="118">
        <f>G29-D29</f>
        <v>1500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G30"/>
  <sheetViews>
    <sheetView topLeftCell="B7" zoomScaleNormal="100" workbookViewId="0">
      <selection activeCell="G35" sqref="G35"/>
    </sheetView>
  </sheetViews>
  <sheetFormatPr defaultColWidth="8.85546875" defaultRowHeight="14.45"/>
  <cols>
    <col min="1" max="1" width="32.28515625" customWidth="1"/>
    <col min="2" max="2" width="14.28515625" bestFit="1" customWidth="1"/>
    <col min="3" max="3" width="9.140625" customWidth="1"/>
    <col min="4" max="4" width="20" customWidth="1"/>
    <col min="5" max="5" width="33.7109375" customWidth="1"/>
    <col min="6" max="6" width="9.140625" customWidth="1"/>
    <col min="7" max="7" width="21.42578125" customWidth="1"/>
    <col min="8" max="256" width="11.42578125" customWidth="1"/>
  </cols>
  <sheetData>
    <row r="1" spans="1:7" s="3" customFormat="1" ht="44.25" customHeight="1" thickBot="1">
      <c r="A1" s="131" t="s">
        <v>67</v>
      </c>
      <c r="B1" s="132"/>
      <c r="C1" s="132"/>
      <c r="D1" s="133"/>
      <c r="E1" s="3" t="s">
        <v>35</v>
      </c>
    </row>
    <row r="2" spans="1:7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</row>
    <row r="3" spans="1:7" ht="15.6">
      <c r="A3" s="2" t="s">
        <v>68</v>
      </c>
      <c r="B3" s="41">
        <v>10000</v>
      </c>
      <c r="C3" s="1"/>
      <c r="D3" s="11"/>
      <c r="E3" s="24">
        <v>0</v>
      </c>
      <c r="F3" s="1"/>
      <c r="G3" s="10"/>
    </row>
    <row r="4" spans="1:7" ht="15.6">
      <c r="A4" s="2"/>
      <c r="B4" s="30"/>
      <c r="C4" s="1"/>
      <c r="D4" s="11"/>
      <c r="E4" s="24"/>
      <c r="F4" s="1"/>
      <c r="G4" s="11"/>
    </row>
    <row r="5" spans="1:7" ht="15.6">
      <c r="A5" s="2"/>
      <c r="B5" s="30"/>
      <c r="C5" s="34"/>
      <c r="D5" s="11"/>
      <c r="E5" s="25"/>
      <c r="F5" s="1"/>
      <c r="G5" s="11"/>
    </row>
    <row r="6" spans="1:7" ht="15.6">
      <c r="A6" s="2"/>
      <c r="B6" s="30"/>
      <c r="C6" s="34"/>
      <c r="D6" s="19"/>
      <c r="E6" s="25"/>
      <c r="F6" s="1"/>
      <c r="G6" s="11"/>
    </row>
    <row r="7" spans="1:7" ht="15.6">
      <c r="A7" s="47"/>
      <c r="B7" s="30"/>
      <c r="C7" s="34"/>
      <c r="D7" s="19"/>
      <c r="E7" s="25"/>
      <c r="F7" s="1"/>
      <c r="G7" s="10"/>
    </row>
    <row r="8" spans="1:7" ht="15.6">
      <c r="A8" s="39"/>
      <c r="B8" s="41"/>
      <c r="C8" s="1"/>
      <c r="D8" s="19"/>
      <c r="E8" s="25"/>
      <c r="F8" s="1"/>
      <c r="G8" s="10"/>
    </row>
    <row r="9" spans="1:7" ht="15.6">
      <c r="A9" s="39"/>
      <c r="B9" s="41"/>
      <c r="C9" s="1"/>
      <c r="D9" s="19"/>
      <c r="E9" s="25"/>
      <c r="F9" s="1"/>
      <c r="G9" s="10"/>
    </row>
    <row r="10" spans="1:7" ht="15.6">
      <c r="A10" s="39"/>
      <c r="B10" s="38"/>
      <c r="C10" s="1"/>
      <c r="D10" s="19"/>
      <c r="E10" s="25"/>
      <c r="F10" s="1"/>
      <c r="G10" s="10"/>
    </row>
    <row r="11" spans="1:7" ht="15.6">
      <c r="A11" s="2"/>
      <c r="B11" s="30"/>
      <c r="C11" s="1"/>
      <c r="D11" s="19"/>
      <c r="E11" s="25"/>
      <c r="F11" s="1"/>
      <c r="G11" s="10"/>
    </row>
    <row r="12" spans="1:7" ht="15.6">
      <c r="A12" s="2"/>
      <c r="B12" s="30"/>
      <c r="C12" s="1"/>
      <c r="D12" s="19"/>
      <c r="E12" s="25"/>
      <c r="F12" s="1"/>
      <c r="G12" s="10"/>
    </row>
    <row r="13" spans="1:7" ht="15.6">
      <c r="A13" s="37"/>
      <c r="B13" s="30"/>
      <c r="C13" s="1"/>
      <c r="D13" s="19"/>
      <c r="E13" s="25"/>
      <c r="F13" s="1"/>
      <c r="G13" s="10"/>
    </row>
    <row r="14" spans="1:7" ht="15.6">
      <c r="A14" s="2"/>
      <c r="B14" s="30"/>
      <c r="C14" s="1"/>
      <c r="D14" s="19"/>
      <c r="E14" s="25"/>
      <c r="F14" s="1"/>
      <c r="G14" s="10"/>
    </row>
    <row r="15" spans="1:7" ht="15.6">
      <c r="A15" s="2"/>
      <c r="B15" s="30"/>
      <c r="C15" s="1"/>
      <c r="D15" s="19"/>
      <c r="E15" s="25"/>
      <c r="F15" s="1"/>
      <c r="G15" s="10"/>
    </row>
    <row r="16" spans="1:7" ht="15.6">
      <c r="A16" s="2"/>
      <c r="B16" s="30"/>
      <c r="C16" s="1"/>
      <c r="D16" s="19"/>
      <c r="E16" s="25"/>
      <c r="F16" s="1"/>
      <c r="G16" s="10"/>
    </row>
    <row r="17" spans="1:7" ht="15.6">
      <c r="A17" s="2"/>
      <c r="B17" s="30"/>
      <c r="C17" s="1"/>
      <c r="D17" s="19"/>
      <c r="E17" s="25"/>
      <c r="F17" s="1"/>
      <c r="G17" s="10"/>
    </row>
    <row r="18" spans="1:7" ht="15.6">
      <c r="A18" s="2"/>
      <c r="B18" s="30"/>
      <c r="C18" s="1"/>
      <c r="D18" s="19"/>
      <c r="E18" s="25"/>
      <c r="F18" s="1"/>
      <c r="G18" s="10"/>
    </row>
    <row r="19" spans="1:7" ht="15.6">
      <c r="A19" s="2"/>
      <c r="B19" s="30"/>
      <c r="C19" s="1"/>
      <c r="D19" s="19"/>
      <c r="E19" s="25"/>
      <c r="F19" s="1"/>
      <c r="G19" s="10"/>
    </row>
    <row r="20" spans="1:7" ht="15.6">
      <c r="A20" s="2"/>
      <c r="B20" s="30"/>
      <c r="C20" s="1"/>
      <c r="D20" s="19"/>
      <c r="E20" s="25"/>
      <c r="F20" s="1"/>
      <c r="G20" s="10"/>
    </row>
    <row r="21" spans="1:7" ht="15.6">
      <c r="A21" s="2"/>
      <c r="B21" s="21"/>
      <c r="C21" s="1"/>
      <c r="D21" s="19"/>
      <c r="E21" s="25"/>
      <c r="F21" s="1"/>
      <c r="G21" s="10"/>
    </row>
    <row r="22" spans="1:7" ht="15.6">
      <c r="A22" s="2"/>
      <c r="B22" s="21"/>
      <c r="C22" s="1"/>
      <c r="D22" s="19"/>
      <c r="E22" s="25"/>
      <c r="F22" s="1"/>
      <c r="G22" s="10"/>
    </row>
    <row r="23" spans="1:7" ht="15.6">
      <c r="A23" s="2"/>
      <c r="B23" s="21"/>
      <c r="C23" s="1"/>
      <c r="D23" s="19"/>
      <c r="E23" s="25"/>
      <c r="F23" s="1"/>
      <c r="G23" s="10"/>
    </row>
    <row r="24" spans="1:7" ht="15.6">
      <c r="A24" s="2"/>
      <c r="B24" s="21"/>
      <c r="C24" s="1"/>
      <c r="D24" s="19"/>
      <c r="E24" s="25"/>
      <c r="F24" s="1"/>
      <c r="G24" s="10"/>
    </row>
    <row r="25" spans="1:7" ht="15.6">
      <c r="A25" s="16"/>
      <c r="B25" s="22"/>
      <c r="C25" s="17"/>
      <c r="D25" s="20"/>
      <c r="E25" s="26"/>
      <c r="F25" s="17"/>
      <c r="G25" s="18"/>
    </row>
    <row r="26" spans="1:7" ht="15.6">
      <c r="A26" s="16"/>
      <c r="B26" s="22"/>
      <c r="C26" s="17"/>
      <c r="D26" s="20"/>
      <c r="E26" s="26"/>
      <c r="F26" s="17"/>
      <c r="G26" s="18"/>
    </row>
    <row r="27" spans="1:7" ht="15.95" thickBot="1">
      <c r="A27" s="7"/>
      <c r="B27" s="23"/>
      <c r="C27" s="8"/>
      <c r="D27" s="12"/>
      <c r="E27" s="27"/>
      <c r="F27" s="8"/>
      <c r="G27" s="12"/>
    </row>
    <row r="28" spans="1:7" ht="15.95" thickBot="1">
      <c r="A28" s="66"/>
      <c r="B28" s="62">
        <f>SUM(B3:B27)</f>
        <v>10000</v>
      </c>
      <c r="C28" s="58"/>
      <c r="D28" s="62">
        <f>SUM(D3:D27)</f>
        <v>0</v>
      </c>
      <c r="E28" s="62">
        <f>SUM(E3:E27)</f>
        <v>0</v>
      </c>
      <c r="F28" s="63"/>
      <c r="G28" s="62">
        <f t="shared" ref="G28" si="0">SUM(G3:G27)</f>
        <v>0</v>
      </c>
    </row>
    <row r="29" spans="1:7" s="4" customFormat="1" ht="15.95" thickBot="1">
      <c r="A29" s="68" t="s">
        <v>35</v>
      </c>
      <c r="B29" s="64"/>
      <c r="C29" s="65"/>
      <c r="D29" s="29">
        <f>D28-B28</f>
        <v>-10000</v>
      </c>
      <c r="E29" s="45"/>
      <c r="F29" s="46"/>
      <c r="G29" s="29">
        <f t="shared" ref="G29" si="1">G28-E28</f>
        <v>0</v>
      </c>
    </row>
    <row r="30" spans="1:7" ht="15.6">
      <c r="A30" s="1" t="s">
        <v>47</v>
      </c>
      <c r="B30" s="1"/>
      <c r="C30" s="1"/>
      <c r="D30" s="58"/>
      <c r="E30" s="1"/>
      <c r="F30" s="1"/>
      <c r="G30" s="118">
        <f>G29-D29</f>
        <v>10000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G30"/>
  <sheetViews>
    <sheetView topLeftCell="A14" zoomScaleNormal="100" workbookViewId="0">
      <selection activeCell="A30" sqref="A30:G30"/>
    </sheetView>
  </sheetViews>
  <sheetFormatPr defaultColWidth="8.85546875" defaultRowHeight="14.45"/>
  <cols>
    <col min="1" max="1" width="32.28515625" customWidth="1"/>
    <col min="2" max="2" width="14.28515625" bestFit="1" customWidth="1"/>
    <col min="3" max="3" width="12.7109375" bestFit="1" customWidth="1"/>
    <col min="4" max="4" width="20" customWidth="1"/>
    <col min="5" max="5" width="33.7109375" customWidth="1"/>
    <col min="6" max="6" width="9.140625" customWidth="1"/>
    <col min="7" max="7" width="21.42578125" customWidth="1"/>
    <col min="8" max="256" width="11.42578125" customWidth="1"/>
  </cols>
  <sheetData>
    <row r="1" spans="1:7" s="3" customFormat="1" ht="44.25" customHeight="1" thickBot="1">
      <c r="A1" s="131" t="s">
        <v>69</v>
      </c>
      <c r="B1" s="132"/>
      <c r="C1" s="132"/>
      <c r="D1" s="133"/>
      <c r="E1" s="3" t="s">
        <v>35</v>
      </c>
    </row>
    <row r="2" spans="1:7" ht="15.6">
      <c r="A2" s="13" t="s">
        <v>3</v>
      </c>
      <c r="B2" s="14" t="s">
        <v>4</v>
      </c>
      <c r="C2" s="14"/>
      <c r="D2" s="15" t="s">
        <v>5</v>
      </c>
      <c r="E2" s="13" t="s">
        <v>4</v>
      </c>
      <c r="F2" s="14"/>
      <c r="G2" s="15" t="s">
        <v>5</v>
      </c>
    </row>
    <row r="3" spans="1:7" ht="15.6">
      <c r="A3" s="37" t="s">
        <v>70</v>
      </c>
      <c r="B3" s="9"/>
      <c r="C3" s="1"/>
      <c r="D3" s="10"/>
      <c r="E3" s="25"/>
      <c r="F3" s="1"/>
      <c r="G3" s="10"/>
    </row>
    <row r="4" spans="1:7" ht="15.6">
      <c r="A4" s="2" t="s">
        <v>71</v>
      </c>
      <c r="B4" s="25">
        <v>3000</v>
      </c>
      <c r="C4" s="1"/>
      <c r="D4" s="11"/>
      <c r="E4" s="25">
        <f>3500+1626</f>
        <v>5126</v>
      </c>
      <c r="F4" s="1" t="s">
        <v>72</v>
      </c>
      <c r="G4" s="11"/>
    </row>
    <row r="5" spans="1:7" ht="15.6">
      <c r="A5" s="47" t="s">
        <v>73</v>
      </c>
      <c r="B5" s="25">
        <v>400</v>
      </c>
      <c r="C5" s="114"/>
      <c r="D5" s="115"/>
      <c r="E5" s="25"/>
      <c r="F5" s="114"/>
      <c r="G5" s="115"/>
    </row>
    <row r="6" spans="1:7" ht="15.6">
      <c r="A6" s="1" t="s">
        <v>74</v>
      </c>
      <c r="B6" s="25">
        <v>300</v>
      </c>
      <c r="C6" s="1"/>
      <c r="D6" s="11"/>
      <c r="E6" s="25"/>
      <c r="F6" s="1"/>
      <c r="G6" s="11"/>
    </row>
    <row r="7" spans="1:7" ht="15.6">
      <c r="A7" s="1" t="s">
        <v>75</v>
      </c>
      <c r="B7" s="25">
        <v>870</v>
      </c>
      <c r="C7" s="1"/>
      <c r="D7" s="19"/>
      <c r="E7" s="25"/>
      <c r="F7" s="1"/>
      <c r="G7" s="10"/>
    </row>
    <row r="8" spans="1:7" ht="15.6">
      <c r="A8" s="44"/>
      <c r="B8" s="25"/>
      <c r="C8" s="1"/>
      <c r="D8" s="19"/>
      <c r="E8" s="25"/>
      <c r="F8" s="1"/>
      <c r="G8" s="10"/>
    </row>
    <row r="9" spans="1:7" ht="15.6">
      <c r="A9" s="37" t="s">
        <v>76</v>
      </c>
      <c r="B9" s="25"/>
      <c r="C9" s="1"/>
      <c r="D9" s="19"/>
      <c r="E9" s="25"/>
      <c r="F9" s="1"/>
      <c r="G9" s="10"/>
    </row>
    <row r="10" spans="1:7" ht="15.6">
      <c r="A10" s="2" t="s">
        <v>77</v>
      </c>
      <c r="B10" s="25">
        <v>3000</v>
      </c>
      <c r="C10" s="1"/>
      <c r="D10" s="19"/>
      <c r="E10" s="25"/>
      <c r="F10" s="1"/>
      <c r="G10" s="10"/>
    </row>
    <row r="11" spans="1:7" ht="15.6">
      <c r="A11" s="2" t="s">
        <v>75</v>
      </c>
      <c r="B11" s="25">
        <v>870</v>
      </c>
      <c r="C11" s="1"/>
      <c r="D11" s="19"/>
      <c r="E11" s="25"/>
      <c r="F11" s="1"/>
      <c r="G11" s="10"/>
    </row>
    <row r="12" spans="1:7" ht="15.6">
      <c r="A12" s="47" t="s">
        <v>78</v>
      </c>
      <c r="B12" s="25">
        <v>3000</v>
      </c>
      <c r="C12" s="1"/>
      <c r="D12" s="19"/>
      <c r="E12" s="25">
        <v>1440.85</v>
      </c>
      <c r="F12" s="1" t="s">
        <v>79</v>
      </c>
      <c r="G12" s="10"/>
    </row>
    <row r="13" spans="1:7" ht="15.6">
      <c r="A13" s="37"/>
      <c r="B13" s="25"/>
      <c r="C13" s="1"/>
      <c r="D13" s="19"/>
      <c r="E13" s="25"/>
      <c r="F13" s="1"/>
      <c r="G13" s="10"/>
    </row>
    <row r="14" spans="1:7" ht="15.6">
      <c r="A14" s="35" t="s">
        <v>80</v>
      </c>
      <c r="B14" s="25"/>
      <c r="C14" s="1"/>
      <c r="D14" s="19"/>
      <c r="E14" s="25"/>
      <c r="F14" s="1"/>
      <c r="G14" s="10"/>
    </row>
    <row r="15" spans="1:7" ht="15.6">
      <c r="A15" s="2" t="s">
        <v>81</v>
      </c>
      <c r="B15" s="25">
        <v>0</v>
      </c>
      <c r="C15" s="1"/>
      <c r="D15" s="19"/>
      <c r="E15" s="25"/>
      <c r="F15" s="1"/>
      <c r="G15" s="10"/>
    </row>
    <row r="16" spans="1:7" ht="15.6">
      <c r="A16" s="2"/>
      <c r="B16" s="25"/>
      <c r="C16" s="1"/>
      <c r="D16" s="19"/>
      <c r="E16" s="25"/>
      <c r="F16" s="1"/>
      <c r="G16" s="10"/>
    </row>
    <row r="17" spans="1:7" ht="15.6">
      <c r="A17" s="2"/>
      <c r="B17" s="30"/>
      <c r="C17" s="1"/>
      <c r="D17" s="19"/>
      <c r="E17" s="25"/>
      <c r="F17" s="1"/>
      <c r="G17" s="10"/>
    </row>
    <row r="18" spans="1:7" ht="15.6">
      <c r="A18" s="2"/>
      <c r="B18" s="30"/>
      <c r="C18" s="1"/>
      <c r="D18" s="19"/>
      <c r="E18" s="25"/>
      <c r="F18" s="1"/>
      <c r="G18" s="10"/>
    </row>
    <row r="19" spans="1:7" ht="15.6">
      <c r="A19" s="2"/>
      <c r="B19" s="30"/>
      <c r="C19" s="1"/>
      <c r="D19" s="19"/>
      <c r="E19" s="25"/>
      <c r="F19" s="1"/>
      <c r="G19" s="10"/>
    </row>
    <row r="20" spans="1:7" ht="15.6">
      <c r="A20" s="2"/>
      <c r="B20" s="30"/>
      <c r="C20" s="1"/>
      <c r="D20" s="19"/>
      <c r="E20" s="25"/>
      <c r="F20" s="1"/>
      <c r="G20" s="10"/>
    </row>
    <row r="21" spans="1:7" ht="15.6">
      <c r="A21" s="2"/>
      <c r="B21" s="21"/>
      <c r="C21" s="1"/>
      <c r="D21" s="19"/>
      <c r="E21" s="25"/>
      <c r="F21" s="1"/>
      <c r="G21" s="10"/>
    </row>
    <row r="22" spans="1:7" ht="15.6">
      <c r="A22" s="2"/>
      <c r="B22" s="21"/>
      <c r="C22" s="1"/>
      <c r="D22" s="19"/>
      <c r="E22" s="25"/>
      <c r="F22" s="1"/>
      <c r="G22" s="10"/>
    </row>
    <row r="23" spans="1:7" ht="15.6">
      <c r="A23" s="2"/>
      <c r="B23" s="21"/>
      <c r="C23" s="1"/>
      <c r="D23" s="19"/>
      <c r="E23" s="25"/>
      <c r="F23" s="1"/>
      <c r="G23" s="10"/>
    </row>
    <row r="24" spans="1:7" ht="15.6">
      <c r="A24" s="2"/>
      <c r="B24" s="21"/>
      <c r="C24" s="1"/>
      <c r="D24" s="19"/>
      <c r="E24" s="25"/>
      <c r="F24" s="1"/>
      <c r="G24" s="10"/>
    </row>
    <row r="25" spans="1:7" ht="15.6">
      <c r="A25" s="16"/>
      <c r="B25" s="22"/>
      <c r="C25" s="17"/>
      <c r="D25" s="20"/>
      <c r="E25" s="26"/>
      <c r="F25" s="17"/>
      <c r="G25" s="18"/>
    </row>
    <row r="26" spans="1:7" ht="15.6">
      <c r="A26" s="16"/>
      <c r="B26" s="22"/>
      <c r="C26" s="17"/>
      <c r="D26" s="20"/>
      <c r="E26" s="26"/>
      <c r="F26" s="17"/>
      <c r="G26" s="18"/>
    </row>
    <row r="27" spans="1:7" ht="15.95" thickBot="1">
      <c r="A27" s="7"/>
      <c r="B27" s="23"/>
      <c r="C27" s="8"/>
      <c r="D27" s="12"/>
      <c r="E27" s="27"/>
      <c r="F27" s="8"/>
      <c r="G27" s="12"/>
    </row>
    <row r="28" spans="1:7" ht="15.95" thickBot="1">
      <c r="A28" s="66"/>
      <c r="B28" s="62">
        <f>SUM(B3:B27)</f>
        <v>11440</v>
      </c>
      <c r="C28" s="62"/>
      <c r="D28" s="62">
        <f>SUM(D3:D27)</f>
        <v>0</v>
      </c>
      <c r="E28" s="62">
        <f>SUM(E3:E27)</f>
        <v>6566.85</v>
      </c>
      <c r="F28" s="63"/>
      <c r="G28" s="62">
        <f t="shared" ref="G28" si="0">SUM(G3:G27)</f>
        <v>0</v>
      </c>
    </row>
    <row r="29" spans="1:7" s="4" customFormat="1" ht="15.95" thickBot="1">
      <c r="A29" s="68" t="s">
        <v>35</v>
      </c>
      <c r="B29" s="64"/>
      <c r="C29" s="65"/>
      <c r="D29" s="29">
        <f>D28-B28</f>
        <v>-11440</v>
      </c>
      <c r="E29" s="45"/>
      <c r="F29" s="46"/>
      <c r="G29" s="29">
        <f t="shared" ref="G29" si="1">G28-E28</f>
        <v>-6566.85</v>
      </c>
    </row>
    <row r="30" spans="1:7" ht="15.6">
      <c r="A30" s="1" t="s">
        <v>47</v>
      </c>
      <c r="B30" s="1"/>
      <c r="C30" s="1"/>
      <c r="D30" s="58"/>
      <c r="E30" s="1"/>
      <c r="F30" s="1"/>
      <c r="G30" s="118">
        <f>G29-D29</f>
        <v>4873.1499999999996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0357E4CB3D9142B1B46A5C2C5EAEDA" ma:contentTypeVersion="3" ma:contentTypeDescription="Opprett et nytt dokument." ma:contentTypeScope="" ma:versionID="6bc4dc8b520e5506d9f9fad9cb20e55f">
  <xsd:schema xmlns:xsd="http://www.w3.org/2001/XMLSchema" xmlns:xs="http://www.w3.org/2001/XMLSchema" xmlns:p="http://schemas.microsoft.com/office/2006/metadata/properties" xmlns:ns2="999c3415-b20f-4fe8-990b-181e413e0d63" targetNamespace="http://schemas.microsoft.com/office/2006/metadata/properties" ma:root="true" ma:fieldsID="810dd42d597713e1028b59d627f5c116" ns2:_="">
    <xsd:import namespace="999c3415-b20f-4fe8-990b-181e413e0d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9c3415-b20f-4fe8-990b-181e413e0d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DE1E26-72BA-4F03-9F46-2E915D4F8829}"/>
</file>

<file path=customXml/itemProps2.xml><?xml version="1.0" encoding="utf-8"?>
<ds:datastoreItem xmlns:ds="http://schemas.openxmlformats.org/officeDocument/2006/customXml" ds:itemID="{07415A77-7616-43CD-8D7A-8EDBE7A878C3}"/>
</file>

<file path=customXml/itemProps3.xml><?xml version="1.0" encoding="utf-8"?>
<ds:datastoreItem xmlns:ds="http://schemas.openxmlformats.org/officeDocument/2006/customXml" ds:itemID="{C38F1149-8694-4AC9-B22B-A227E31F63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 Norge</dc:creator>
  <cp:keywords/>
  <dc:description/>
  <cp:lastModifiedBy>Kasserer NA Regionen Norge</cp:lastModifiedBy>
  <cp:revision/>
  <dcterms:created xsi:type="dcterms:W3CDTF">2010-02-10T19:10:20Z</dcterms:created>
  <dcterms:modified xsi:type="dcterms:W3CDTF">2026-01-30T15:39:12Z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0x010100DA0357E4CB3D9142B1B46A5C2C5EAEDA</vt:lpwstr>
  </property>
  <property fmtid="{D5CDD505-2E9C-101B-9397-08002B2CF9AE}" pid="3" name="MSIP_Label_50821336-263d-4940-a74c-ab7373b99eed_Enabled">
    <vt:lpwstr>true</vt:lpwstr>
  </property>
  <property fmtid="{D5CDD505-2E9C-101B-9397-08002B2CF9AE}" pid="4" name="MSIP_Label_50821336-263d-4940-a74c-ab7373b99eed_SetDate">
    <vt:lpwstr>2026-01-30T10:36:16Z</vt:lpwstr>
  </property>
  <property fmtid="{D5CDD505-2E9C-101B-9397-08002B2CF9AE}" pid="5" name="MSIP_Label_50821336-263d-4940-a74c-ab7373b99eed_Method">
    <vt:lpwstr>Standard</vt:lpwstr>
  </property>
  <property fmtid="{D5CDD505-2E9C-101B-9397-08002B2CF9AE}" pid="6" name="MSIP_Label_50821336-263d-4940-a74c-ab7373b99eed_Name">
    <vt:lpwstr>Internal</vt:lpwstr>
  </property>
  <property fmtid="{D5CDD505-2E9C-101B-9397-08002B2CF9AE}" pid="7" name="MSIP_Label_50821336-263d-4940-a74c-ab7373b99eed_SiteId">
    <vt:lpwstr>6735929c-9dbf-473b-9fc6-5fbdcd2c9fc4</vt:lpwstr>
  </property>
  <property fmtid="{D5CDD505-2E9C-101B-9397-08002B2CF9AE}" pid="8" name="MSIP_Label_50821336-263d-4940-a74c-ab7373b99eed_ActionId">
    <vt:lpwstr>811e9da1-d76c-4061-8534-ad42bc52a52b</vt:lpwstr>
  </property>
  <property fmtid="{D5CDD505-2E9C-101B-9397-08002B2CF9AE}" pid="9" name="MSIP_Label_50821336-263d-4940-a74c-ab7373b99eed_ContentBits">
    <vt:lpwstr>0</vt:lpwstr>
  </property>
  <property fmtid="{D5CDD505-2E9C-101B-9397-08002B2CF9AE}" pid="10" name="MSIP_Label_50821336-263d-4940-a74c-ab7373b99eed_Tag">
    <vt:lpwstr>10, 3, 0, 1</vt:lpwstr>
  </property>
</Properties>
</file>